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87" i="3" l="1"/>
  <c r="K87" i="3"/>
  <c r="J87" i="3"/>
  <c r="L86" i="3"/>
  <c r="K86" i="3"/>
  <c r="J86" i="3"/>
  <c r="E87" i="3"/>
  <c r="D87" i="3"/>
  <c r="C87" i="3"/>
  <c r="E86" i="3"/>
  <c r="D86" i="3"/>
  <c r="D88" i="3" s="1"/>
  <c r="D91" i="3" s="1"/>
  <c r="C86" i="3"/>
  <c r="L100" i="3"/>
  <c r="K100" i="3"/>
  <c r="J100" i="3"/>
  <c r="E100" i="3"/>
  <c r="D100" i="3"/>
  <c r="C100" i="3"/>
  <c r="L99" i="3"/>
  <c r="K99" i="3"/>
  <c r="J99" i="3"/>
  <c r="E99" i="3"/>
  <c r="D99" i="3"/>
  <c r="C99" i="3"/>
  <c r="L98" i="3"/>
  <c r="K98" i="3"/>
  <c r="J98" i="3"/>
  <c r="E98" i="3"/>
  <c r="D98" i="3"/>
  <c r="C98" i="3"/>
  <c r="L97" i="3"/>
  <c r="K97" i="3"/>
  <c r="J97" i="3"/>
  <c r="E97" i="3"/>
  <c r="D97" i="3"/>
  <c r="C97" i="3"/>
  <c r="L96" i="3"/>
  <c r="K96" i="3"/>
  <c r="J96" i="3"/>
  <c r="E96" i="3"/>
  <c r="D96" i="3"/>
  <c r="C96" i="3"/>
  <c r="L95" i="3"/>
  <c r="K95" i="3"/>
  <c r="J95" i="3"/>
  <c r="E95" i="3"/>
  <c r="D95" i="3"/>
  <c r="C95" i="3"/>
  <c r="L84" i="3"/>
  <c r="K84" i="3"/>
  <c r="J84" i="3"/>
  <c r="E84" i="3"/>
  <c r="D84" i="3"/>
  <c r="C84" i="3"/>
  <c r="L83" i="3"/>
  <c r="L85" i="3" s="1"/>
  <c r="L90" i="3" s="1"/>
  <c r="K83" i="3"/>
  <c r="K85" i="3" s="1"/>
  <c r="K90" i="3" s="1"/>
  <c r="J83" i="3"/>
  <c r="J85" i="3" s="1"/>
  <c r="J90" i="3" s="1"/>
  <c r="E83" i="3"/>
  <c r="D83" i="3"/>
  <c r="D89" i="3" s="1"/>
  <c r="D92" i="3" s="1"/>
  <c r="C83" i="3"/>
  <c r="O84" i="3" l="1"/>
  <c r="L88" i="3"/>
  <c r="L91" i="3" s="1"/>
  <c r="L89" i="3"/>
  <c r="L92" i="3" s="1"/>
  <c r="L93" i="3" s="1"/>
  <c r="O85" i="3"/>
  <c r="K88" i="3"/>
  <c r="K91" i="3" s="1"/>
  <c r="J88" i="3"/>
  <c r="J91" i="3" s="1"/>
  <c r="O83" i="3"/>
  <c r="N84" i="3"/>
  <c r="E88" i="3"/>
  <c r="E91" i="3" s="1"/>
  <c r="C88" i="3"/>
  <c r="C91" i="3" s="1"/>
  <c r="E89" i="3"/>
  <c r="E92" i="3" s="1"/>
  <c r="N85" i="3"/>
  <c r="C89" i="3"/>
  <c r="C92" i="3" s="1"/>
  <c r="C94" i="3" s="1"/>
  <c r="D93" i="3"/>
  <c r="L94" i="3"/>
  <c r="J93" i="3"/>
  <c r="C85" i="3"/>
  <c r="C90" i="3" s="1"/>
  <c r="D85" i="3"/>
  <c r="D90" i="3" s="1"/>
  <c r="D94" i="3" s="1"/>
  <c r="J89" i="3"/>
  <c r="J92" i="3" s="1"/>
  <c r="N83" i="3"/>
  <c r="E85" i="3"/>
  <c r="E90" i="3" s="1"/>
  <c r="K89" i="3"/>
  <c r="K92" i="3" s="1"/>
  <c r="E94" i="3" l="1"/>
  <c r="C93" i="3"/>
  <c r="K94" i="3"/>
  <c r="J94" i="3"/>
  <c r="E93" i="3"/>
  <c r="K93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<sst xmlns="http://schemas.openxmlformats.org/spreadsheetml/2006/main" count="279" uniqueCount="132">
  <si>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</si>
  <si>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</si>
  <si>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</si>
  <si>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</si>
  <si>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</si>
  <si>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</si>
  <si>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</si>
  <si>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</si>
  <si>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</si>
  <si>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</si>
  <si>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</si>
  <si>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</si>
  <si>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</si>
  <si>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</si>
  <si>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</si>
  <si>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</si>
  <si>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</si>
  <si>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</si>
  <si>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</si>
  <si>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</si>
  <si>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</si>
  <si>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</si>
  <si>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</si>
  <si>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</si>
  <si>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</si>
  <si>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</si>
  <si>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</si>
  <si>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</si>
  <si>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</si>
  <si>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</si>
  <si>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</si>
  <si>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</si>
  <si>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</si>
  <si>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</si>
  <si>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</si>
  <si>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</si>
  <si>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</si>
  <si>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</si>
  <si>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110 кВ Бабаево р.</t>
  </si>
  <si>
    <t xml:space="preserve"> 10 Бабаево р. Т 1 ап RS</t>
  </si>
  <si>
    <t xml:space="preserve"> 10 Бабаево р. Т 2 ап RS</t>
  </si>
  <si>
    <t xml:space="preserve"> 10 Бабаево р. ТСН 3 ао RS</t>
  </si>
  <si>
    <t xml:space="preserve"> 10 Бабаево р. ТСН 4 ао RS</t>
  </si>
  <si>
    <t xml:space="preserve"> 10 Бабаево р.-База РЭС ао</t>
  </si>
  <si>
    <t xml:space="preserve"> 10 Бабаево р.-База РЭС ао RS</t>
  </si>
  <si>
    <t xml:space="preserve"> 10 Бабаево р.-Володино ао RS</t>
  </si>
  <si>
    <t xml:space="preserve"> 10 Бабаево р.-Горсеть 1 ао</t>
  </si>
  <si>
    <t xml:space="preserve"> 10 Бабаево р.-Горсеть 1 ао RS</t>
  </si>
  <si>
    <t xml:space="preserve"> 10 Бабаево р.-Горсеть 2 ао</t>
  </si>
  <si>
    <t xml:space="preserve"> 10 Бабаево р.-Горсеть 2 ао RS</t>
  </si>
  <si>
    <t xml:space="preserve"> 10 Бабаево р.-Горсеть 3 ао</t>
  </si>
  <si>
    <t xml:space="preserve"> 10 Бабаево р.-Горсеть 3 ао RS</t>
  </si>
  <si>
    <t xml:space="preserve"> 10 Бабаево р.-Горсеть 4 ао</t>
  </si>
  <si>
    <t xml:space="preserve"> 10 Бабаево р.-Горсеть 4 ао RS</t>
  </si>
  <si>
    <t xml:space="preserve"> 10 Бабаево р.-Горсеть 5 ао</t>
  </si>
  <si>
    <t xml:space="preserve"> 10 Бабаево р.-Горсеть 5 ао RS</t>
  </si>
  <si>
    <t xml:space="preserve"> 10 Бабаево р.-Горсеть 6 ао RS</t>
  </si>
  <si>
    <t xml:space="preserve"> 10 Бабаево р.-Дудино ао RS</t>
  </si>
  <si>
    <t xml:space="preserve"> 10 Бабаево р.-СЕП 1 ао</t>
  </si>
  <si>
    <t xml:space="preserve"> 10 Бабаево р.-СЕП 1 ао RS</t>
  </si>
  <si>
    <t xml:space="preserve"> 10 Бабаево р.-СЕП 2 ао</t>
  </si>
  <si>
    <t xml:space="preserve"> 10 Бабаево р.-СЕП 2 ао RS</t>
  </si>
  <si>
    <t xml:space="preserve"> 10 Бабаево р.-Телецентр ао RS</t>
  </si>
  <si>
    <t xml:space="preserve"> 10 Бабаево р.-Тимошкино ао RS</t>
  </si>
  <si>
    <t xml:space="preserve"> 110 Бабаево р. ОМВ ао</t>
  </si>
  <si>
    <t xml:space="preserve"> 110 Бабаево р. ОМВ ао RS</t>
  </si>
  <si>
    <t xml:space="preserve"> 110 Бабаево р. ОМВ ап</t>
  </si>
  <si>
    <t xml:space="preserve"> 110 Бабаево р. ОМВ ап RS</t>
  </si>
  <si>
    <t xml:space="preserve"> 110 Бабаево р.-Бабаево 1 ао</t>
  </si>
  <si>
    <t xml:space="preserve"> 110 Бабаево р.-Бабаево 1 ао RS</t>
  </si>
  <si>
    <t xml:space="preserve"> 110 Бабаево р.-Бабаево 1 ап</t>
  </si>
  <si>
    <t xml:space="preserve"> 110 Бабаево р.-Бабаево 1 ап RS</t>
  </si>
  <si>
    <t xml:space="preserve"> 110 Бабаево р.-Бабаево 2 ао</t>
  </si>
  <si>
    <t xml:space="preserve"> 110 Бабаево р.-Бабаево 2 ао RS</t>
  </si>
  <si>
    <t xml:space="preserve"> 110 Бабаево р.-Бабаево 2 ап</t>
  </si>
  <si>
    <t xml:space="preserve"> 110 Бабаево р.-Бабаево 2 ап RS</t>
  </si>
  <si>
    <t xml:space="preserve"> 110 Бабаево р.-Подборовье ао</t>
  </si>
  <si>
    <t xml:space="preserve"> 110 Бабаево р.-Подборовье ао RS</t>
  </si>
  <si>
    <t xml:space="preserve"> 110 Бабаево р.-Подборовье ап</t>
  </si>
  <si>
    <t xml:space="preserve"> 110 Бабаево р.-Подборовье ап RS</t>
  </si>
  <si>
    <t xml:space="preserve"> 35 Бабаево р.-Компрессор 1 ао RS</t>
  </si>
  <si>
    <t xml:space="preserve"> 35 Бабаево р.-Компрессор 2 ао RS</t>
  </si>
  <si>
    <t xml:space="preserve"> 35 Бабаево р.-Тешемля ао RS</t>
  </si>
  <si>
    <t xml:space="preserve"> 35 Бабаево р.-Тимохино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</si>
  <si>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</si>
  <si>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</si>
  <si>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</si>
  <si>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</si>
  <si>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</si>
  <si>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</si>
  <si>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</si>
  <si>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</si>
  <si>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</si>
  <si>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</si>
  <si>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</si>
  <si>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</si>
  <si>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</si>
  <si>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</si>
  <si>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</si>
  <si>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</si>
  <si>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</si>
  <si>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</si>
  <si>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</si>
  <si>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</si>
  <si>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</si>
  <si>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</si>
  <si>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</si>
  <si>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</si>
  <si>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</si>
  <si>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</si>
  <si>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</si>
  <si>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</si>
  <si>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</si>
  <si>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</si>
  <si>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</si>
  <si>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</si>
  <si>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</si>
  <si>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</si>
  <si>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</si>
  <si>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</si>
  <si>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</si>
  <si>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</si>
  <si>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</si>
  <si>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</si>
  <si>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</si>
  <si>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</si>
  <si>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</si>
  <si>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</si>
  <si>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</si>
  <si>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</si>
  <si>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</si>
  <si>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трансформаторах  в режимный день 16.06.2021 г. по ПС Бабаево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</si>
</sst>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3" fillId="2" borderId="0" xfId="0" applyNumberFormat="1" applyFont="1" applyFill="1" applyAlignment="1">
      <alignment horizontal="left" vertical="center" wrapText="1"/>
    </xf>
    <xf numFmtId="0" fontId="13" fillId="0" borderId="0" xfId="0" applyFo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5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5" fontId="13" fillId="6" borderId="29" xfId="0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166" fontId="2" fillId="0" borderId="0" xfId="0" applyNumberFormat="1" applyFont="1"/>
    <xf numFmtId="166" fontId="2" fillId="2" borderId="0" xfId="0" applyNumberFormat="1" applyFont="1" applyFill="1"/>
    <xf numFmtId="0" fontId="13" fillId="4" borderId="34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4" sqref="C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  <c r="AS2" s="45" t="s">
        <v>86</v>
      </c>
      <c r="AT2" s="45" t="s">
        <v>87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34" t="s">
        <v>36</v>
      </c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Бабаево р.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35" t="s">
        <v>37</v>
      </c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1" t="s">
        <v>83</v>
      </c>
      <c r="AU6" s="110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1818</v>
      </c>
      <c r="C7" s="73">
        <v>1806</v>
      </c>
      <c r="D7" s="73">
        <v>3.75</v>
      </c>
      <c r="E7" s="73">
        <v>3.2</v>
      </c>
      <c r="F7" s="73">
        <v>14.1</v>
      </c>
      <c r="G7" s="73">
        <v>14.1</v>
      </c>
      <c r="H7" s="73">
        <v>100</v>
      </c>
      <c r="I7" s="73">
        <v>818.4</v>
      </c>
      <c r="J7" s="73">
        <v>818.4</v>
      </c>
      <c r="K7" s="73">
        <v>135.19999999999999</v>
      </c>
      <c r="L7" s="73">
        <v>135.19999999999999</v>
      </c>
      <c r="M7" s="73">
        <v>583.20000000000005</v>
      </c>
      <c r="N7" s="73">
        <v>582.80000000000007</v>
      </c>
      <c r="O7" s="73">
        <v>492.8</v>
      </c>
      <c r="P7" s="73">
        <v>492.8</v>
      </c>
      <c r="Q7" s="73">
        <v>2.8000000000000003</v>
      </c>
      <c r="R7" s="73">
        <v>2.8000000000000003</v>
      </c>
      <c r="S7" s="73">
        <v>16.8</v>
      </c>
      <c r="T7" s="73">
        <v>62.4</v>
      </c>
      <c r="U7" s="73">
        <v>628</v>
      </c>
      <c r="V7" s="73">
        <v>628</v>
      </c>
      <c r="W7" s="73">
        <v>615.6</v>
      </c>
      <c r="X7" s="73">
        <v>616.20000000000005</v>
      </c>
      <c r="Y7" s="73">
        <v>15.3</v>
      </c>
      <c r="Z7" s="73">
        <v>115.5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10683.2</v>
      </c>
      <c r="AH7" s="73">
        <v>10683.2</v>
      </c>
      <c r="AI7" s="73">
        <v>1971.2</v>
      </c>
      <c r="AJ7" s="73">
        <v>1971.2</v>
      </c>
      <c r="AK7" s="73">
        <v>17.600000000000001</v>
      </c>
      <c r="AL7" s="73">
        <v>17.600000000000001</v>
      </c>
      <c r="AM7" s="73">
        <v>3836.8</v>
      </c>
      <c r="AN7" s="73">
        <v>3836.8</v>
      </c>
      <c r="AO7" s="73">
        <v>0</v>
      </c>
      <c r="AP7" s="73">
        <v>0</v>
      </c>
      <c r="AQ7" s="73">
        <v>36.4</v>
      </c>
      <c r="AR7" s="73">
        <v>0</v>
      </c>
      <c r="AS7" s="73">
        <v>110.60000000000001</v>
      </c>
      <c r="AT7" s="74">
        <v>1075.2</v>
      </c>
      <c r="AU7" s="134"/>
    </row>
    <row r="8" spans="1:54" x14ac:dyDescent="0.2">
      <c r="A8" s="75" t="s">
        <v>4</v>
      </c>
      <c r="B8" s="76">
        <v>1690</v>
      </c>
      <c r="C8" s="76">
        <v>1630</v>
      </c>
      <c r="D8" s="76">
        <v>3.75</v>
      </c>
      <c r="E8" s="76">
        <v>3.2</v>
      </c>
      <c r="F8" s="76">
        <v>13.8</v>
      </c>
      <c r="G8" s="76">
        <v>13.65</v>
      </c>
      <c r="H8" s="76">
        <v>88.8</v>
      </c>
      <c r="I8" s="76">
        <v>723.2</v>
      </c>
      <c r="J8" s="76">
        <v>722.80000000000007</v>
      </c>
      <c r="K8" s="76">
        <v>123.2</v>
      </c>
      <c r="L8" s="76">
        <v>123.2</v>
      </c>
      <c r="M8" s="76">
        <v>491.2</v>
      </c>
      <c r="N8" s="76">
        <v>490.8</v>
      </c>
      <c r="O8" s="76">
        <v>434.40000000000003</v>
      </c>
      <c r="P8" s="76">
        <v>434.40000000000003</v>
      </c>
      <c r="Q8" s="76">
        <v>2.4</v>
      </c>
      <c r="R8" s="76">
        <v>2.6</v>
      </c>
      <c r="S8" s="76">
        <v>15</v>
      </c>
      <c r="T8" s="76">
        <v>54.6</v>
      </c>
      <c r="U8" s="76">
        <v>613.6</v>
      </c>
      <c r="V8" s="76">
        <v>613.6</v>
      </c>
      <c r="W8" s="76">
        <v>612</v>
      </c>
      <c r="X8" s="76">
        <v>611.4</v>
      </c>
      <c r="Y8" s="76">
        <v>12.3</v>
      </c>
      <c r="Z8" s="76">
        <v>118.95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10524.800000000001</v>
      </c>
      <c r="AH8" s="76">
        <v>10524.800000000001</v>
      </c>
      <c r="AI8" s="76">
        <v>1214.4000000000001</v>
      </c>
      <c r="AJ8" s="76">
        <v>1214.4000000000001</v>
      </c>
      <c r="AK8" s="76">
        <v>52.800000000000004</v>
      </c>
      <c r="AL8" s="76">
        <v>52.800000000000004</v>
      </c>
      <c r="AM8" s="76">
        <v>4875.2</v>
      </c>
      <c r="AN8" s="76">
        <v>4884</v>
      </c>
      <c r="AO8" s="76">
        <v>0</v>
      </c>
      <c r="AP8" s="76">
        <v>0</v>
      </c>
      <c r="AQ8" s="76">
        <v>36.4</v>
      </c>
      <c r="AR8" s="76">
        <v>0</v>
      </c>
      <c r="AS8" s="76">
        <v>100.8</v>
      </c>
      <c r="AT8" s="77">
        <v>979.65</v>
      </c>
      <c r="AU8" s="134"/>
    </row>
    <row r="9" spans="1:54" x14ac:dyDescent="0.2">
      <c r="A9" s="75" t="s">
        <v>5</v>
      </c>
      <c r="B9" s="76">
        <v>1576</v>
      </c>
      <c r="C9" s="76">
        <v>1472</v>
      </c>
      <c r="D9" s="76">
        <v>3.6</v>
      </c>
      <c r="E9" s="76">
        <v>3.2</v>
      </c>
      <c r="F9" s="76">
        <v>13.5</v>
      </c>
      <c r="G9" s="76">
        <v>13.35</v>
      </c>
      <c r="H9" s="76">
        <v>81.600000000000009</v>
      </c>
      <c r="I9" s="76">
        <v>661.6</v>
      </c>
      <c r="J9" s="76">
        <v>662</v>
      </c>
      <c r="K9" s="76">
        <v>108.8</v>
      </c>
      <c r="L9" s="76">
        <v>108.4</v>
      </c>
      <c r="M9" s="76">
        <v>419.2</v>
      </c>
      <c r="N9" s="76">
        <v>419.6</v>
      </c>
      <c r="O9" s="76">
        <v>385.6</v>
      </c>
      <c r="P9" s="76">
        <v>385.6</v>
      </c>
      <c r="Q9" s="76">
        <v>2.8000000000000003</v>
      </c>
      <c r="R9" s="76">
        <v>2.6</v>
      </c>
      <c r="S9" s="76">
        <v>15</v>
      </c>
      <c r="T9" s="76">
        <v>41.4</v>
      </c>
      <c r="U9" s="76">
        <v>582.4</v>
      </c>
      <c r="V9" s="76">
        <v>582</v>
      </c>
      <c r="W9" s="76">
        <v>595.20000000000005</v>
      </c>
      <c r="X9" s="76">
        <v>595.80000000000007</v>
      </c>
      <c r="Y9" s="76">
        <v>12.6</v>
      </c>
      <c r="Z9" s="76">
        <v>109.65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11510.4</v>
      </c>
      <c r="AH9" s="76">
        <v>11492.800000000001</v>
      </c>
      <c r="AI9" s="76">
        <v>1601.6000000000001</v>
      </c>
      <c r="AJ9" s="76">
        <v>1601.6000000000001</v>
      </c>
      <c r="AK9" s="76">
        <v>35.200000000000003</v>
      </c>
      <c r="AL9" s="76">
        <v>35.200000000000003</v>
      </c>
      <c r="AM9" s="76">
        <v>5772.8</v>
      </c>
      <c r="AN9" s="76">
        <v>5764</v>
      </c>
      <c r="AO9" s="76">
        <v>0</v>
      </c>
      <c r="AP9" s="76">
        <v>0</v>
      </c>
      <c r="AQ9" s="76">
        <v>39.200000000000003</v>
      </c>
      <c r="AR9" s="76">
        <v>0</v>
      </c>
      <c r="AS9" s="76">
        <v>96.600000000000009</v>
      </c>
      <c r="AT9" s="77">
        <v>940.80000000000007</v>
      </c>
      <c r="AU9" s="134"/>
    </row>
    <row r="10" spans="1:54" s="109" customFormat="1" x14ac:dyDescent="0.2">
      <c r="A10" s="105" t="s">
        <v>6</v>
      </c>
      <c r="B10" s="106">
        <v>1488</v>
      </c>
      <c r="C10" s="106">
        <v>1404</v>
      </c>
      <c r="D10" s="106">
        <v>3.6</v>
      </c>
      <c r="E10" s="106">
        <v>3</v>
      </c>
      <c r="F10" s="106">
        <v>12.6</v>
      </c>
      <c r="G10" s="106">
        <v>12.9</v>
      </c>
      <c r="H10" s="106">
        <v>73.400000000000006</v>
      </c>
      <c r="I10" s="106">
        <v>634.4</v>
      </c>
      <c r="J10" s="106">
        <v>634.80000000000007</v>
      </c>
      <c r="K10" s="106">
        <v>95.2</v>
      </c>
      <c r="L10" s="106">
        <v>95.600000000000009</v>
      </c>
      <c r="M10" s="106">
        <v>412.8</v>
      </c>
      <c r="N10" s="106">
        <v>412.40000000000003</v>
      </c>
      <c r="O10" s="106">
        <v>371.2</v>
      </c>
      <c r="P10" s="106">
        <v>371.2</v>
      </c>
      <c r="Q10" s="106">
        <v>2</v>
      </c>
      <c r="R10" s="106">
        <v>2</v>
      </c>
      <c r="S10" s="106">
        <v>13.200000000000001</v>
      </c>
      <c r="T10" s="106">
        <v>33.75</v>
      </c>
      <c r="U10" s="106">
        <v>545.6</v>
      </c>
      <c r="V10" s="106">
        <v>546</v>
      </c>
      <c r="W10" s="106">
        <v>564</v>
      </c>
      <c r="X10" s="106">
        <v>564</v>
      </c>
      <c r="Y10" s="106">
        <v>11.1</v>
      </c>
      <c r="Z10" s="106">
        <v>109.95</v>
      </c>
      <c r="AA10" s="106">
        <v>0</v>
      </c>
      <c r="AB10" s="106">
        <v>0</v>
      </c>
      <c r="AC10" s="106">
        <v>0</v>
      </c>
      <c r="AD10" s="106">
        <v>0</v>
      </c>
      <c r="AE10" s="106">
        <v>0</v>
      </c>
      <c r="AF10" s="106">
        <v>0</v>
      </c>
      <c r="AG10" s="106">
        <v>13059.2</v>
      </c>
      <c r="AH10" s="106">
        <v>13068</v>
      </c>
      <c r="AI10" s="106">
        <v>2587.2000000000003</v>
      </c>
      <c r="AJ10" s="106">
        <v>2587.2000000000003</v>
      </c>
      <c r="AK10" s="106">
        <v>0</v>
      </c>
      <c r="AL10" s="106">
        <v>0</v>
      </c>
      <c r="AM10" s="106">
        <v>6529.6</v>
      </c>
      <c r="AN10" s="106">
        <v>6529.6</v>
      </c>
      <c r="AO10" s="106">
        <v>0</v>
      </c>
      <c r="AP10" s="106">
        <v>0</v>
      </c>
      <c r="AQ10" s="106">
        <v>36.4</v>
      </c>
      <c r="AR10" s="106">
        <v>0</v>
      </c>
      <c r="AS10" s="106">
        <v>86.8</v>
      </c>
      <c r="AT10" s="107">
        <v>893.55000000000007</v>
      </c>
      <c r="AU10" s="135"/>
      <c r="AV10" s="108"/>
      <c r="AW10" s="108"/>
      <c r="AX10" s="108"/>
      <c r="AY10" s="108"/>
      <c r="AZ10" s="108"/>
      <c r="BA10" s="108"/>
      <c r="BB10" s="108"/>
    </row>
    <row r="11" spans="1:54" x14ac:dyDescent="0.2">
      <c r="A11" s="75" t="s">
        <v>7</v>
      </c>
      <c r="B11" s="76">
        <v>1482</v>
      </c>
      <c r="C11" s="76">
        <v>1412</v>
      </c>
      <c r="D11" s="76">
        <v>3.75</v>
      </c>
      <c r="E11" s="76">
        <v>3.2</v>
      </c>
      <c r="F11" s="76">
        <v>13.5</v>
      </c>
      <c r="G11" s="76">
        <v>13.05</v>
      </c>
      <c r="H11" s="76">
        <v>73.600000000000009</v>
      </c>
      <c r="I11" s="76">
        <v>636.80000000000007</v>
      </c>
      <c r="J11" s="76">
        <v>636.4</v>
      </c>
      <c r="K11" s="76">
        <v>94.4</v>
      </c>
      <c r="L11" s="76">
        <v>94.4</v>
      </c>
      <c r="M11" s="76">
        <v>412.8</v>
      </c>
      <c r="N11" s="76">
        <v>413.6</v>
      </c>
      <c r="O11" s="76">
        <v>384.8</v>
      </c>
      <c r="P11" s="76">
        <v>384.40000000000003</v>
      </c>
      <c r="Q11" s="76">
        <v>2</v>
      </c>
      <c r="R11" s="76">
        <v>2</v>
      </c>
      <c r="S11" s="76">
        <v>13.200000000000001</v>
      </c>
      <c r="T11" s="76">
        <v>33.450000000000003</v>
      </c>
      <c r="U11" s="76">
        <v>536.79999999999995</v>
      </c>
      <c r="V11" s="76">
        <v>536.4</v>
      </c>
      <c r="W11" s="76">
        <v>558</v>
      </c>
      <c r="X11" s="76">
        <v>557.4</v>
      </c>
      <c r="Y11" s="76">
        <v>12.6</v>
      </c>
      <c r="Z11" s="76">
        <v>108.15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12320</v>
      </c>
      <c r="AH11" s="76">
        <v>12320</v>
      </c>
      <c r="AI11" s="76">
        <v>2640</v>
      </c>
      <c r="AJ11" s="76">
        <v>2648.8</v>
      </c>
      <c r="AK11" s="76">
        <v>0</v>
      </c>
      <c r="AL11" s="76">
        <v>0</v>
      </c>
      <c r="AM11" s="76">
        <v>5684.8</v>
      </c>
      <c r="AN11" s="76">
        <v>5684.8</v>
      </c>
      <c r="AO11" s="76">
        <v>0</v>
      </c>
      <c r="AP11" s="76">
        <v>0</v>
      </c>
      <c r="AQ11" s="76">
        <v>36.4</v>
      </c>
      <c r="AR11" s="76">
        <v>0</v>
      </c>
      <c r="AS11" s="76">
        <v>81.2</v>
      </c>
      <c r="AT11" s="77">
        <v>938.7</v>
      </c>
      <c r="AU11" s="134"/>
    </row>
    <row r="12" spans="1:54" x14ac:dyDescent="0.2">
      <c r="A12" s="75" t="s">
        <v>8</v>
      </c>
      <c r="B12" s="76">
        <v>1548</v>
      </c>
      <c r="C12" s="76">
        <v>1456</v>
      </c>
      <c r="D12" s="76">
        <v>3.6</v>
      </c>
      <c r="E12" s="76">
        <v>3</v>
      </c>
      <c r="F12" s="76">
        <v>12.6</v>
      </c>
      <c r="G12" s="76">
        <v>13.200000000000001</v>
      </c>
      <c r="H12" s="76">
        <v>81</v>
      </c>
      <c r="I12" s="76">
        <v>680</v>
      </c>
      <c r="J12" s="76">
        <v>679.6</v>
      </c>
      <c r="K12" s="76">
        <v>105.60000000000001</v>
      </c>
      <c r="L12" s="76">
        <v>105.60000000000001</v>
      </c>
      <c r="M12" s="76">
        <v>439.2</v>
      </c>
      <c r="N12" s="76">
        <v>438.8</v>
      </c>
      <c r="O12" s="76">
        <v>400</v>
      </c>
      <c r="P12" s="76">
        <v>400</v>
      </c>
      <c r="Q12" s="76">
        <v>1.6</v>
      </c>
      <c r="R12" s="76">
        <v>2</v>
      </c>
      <c r="S12" s="76">
        <v>13.8</v>
      </c>
      <c r="T12" s="76">
        <v>36.15</v>
      </c>
      <c r="U12" s="76">
        <v>532.79999999999995</v>
      </c>
      <c r="V12" s="76">
        <v>533.20000000000005</v>
      </c>
      <c r="W12" s="76">
        <v>556.80000000000007</v>
      </c>
      <c r="X12" s="76">
        <v>556.80000000000007</v>
      </c>
      <c r="Y12" s="76">
        <v>12.6</v>
      </c>
      <c r="Z12" s="76">
        <v>113.7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12848</v>
      </c>
      <c r="AH12" s="76">
        <v>12839.2</v>
      </c>
      <c r="AI12" s="76">
        <v>2217.6</v>
      </c>
      <c r="AJ12" s="76">
        <v>2208.8000000000002</v>
      </c>
      <c r="AK12" s="76">
        <v>158.4</v>
      </c>
      <c r="AL12" s="76">
        <v>149.6</v>
      </c>
      <c r="AM12" s="76">
        <v>6582.4000000000005</v>
      </c>
      <c r="AN12" s="76">
        <v>6591.2</v>
      </c>
      <c r="AO12" s="76">
        <v>0</v>
      </c>
      <c r="AP12" s="76">
        <v>0</v>
      </c>
      <c r="AQ12" s="76">
        <v>36.4</v>
      </c>
      <c r="AR12" s="76">
        <v>0</v>
      </c>
      <c r="AS12" s="76">
        <v>81.2</v>
      </c>
      <c r="AT12" s="77">
        <v>1031.0999999999999</v>
      </c>
      <c r="AU12" s="134"/>
    </row>
    <row r="13" spans="1:54" x14ac:dyDescent="0.2">
      <c r="A13" s="75" t="s">
        <v>9</v>
      </c>
      <c r="B13" s="76">
        <v>1748</v>
      </c>
      <c r="C13" s="76">
        <v>1656</v>
      </c>
      <c r="D13" s="76">
        <v>3.6</v>
      </c>
      <c r="E13" s="76">
        <v>3</v>
      </c>
      <c r="F13" s="76">
        <v>12.3</v>
      </c>
      <c r="G13" s="76">
        <v>13.5</v>
      </c>
      <c r="H13" s="76">
        <v>118.60000000000001</v>
      </c>
      <c r="I13" s="76">
        <v>811.2</v>
      </c>
      <c r="J13" s="76">
        <v>811.2</v>
      </c>
      <c r="K13" s="76">
        <v>137.6</v>
      </c>
      <c r="L13" s="76">
        <v>137.6</v>
      </c>
      <c r="M13" s="76">
        <v>540.79999999999995</v>
      </c>
      <c r="N13" s="76">
        <v>540.4</v>
      </c>
      <c r="O13" s="76">
        <v>459.2</v>
      </c>
      <c r="P13" s="76">
        <v>459.2</v>
      </c>
      <c r="Q13" s="76">
        <v>2.4</v>
      </c>
      <c r="R13" s="76">
        <v>2.2000000000000002</v>
      </c>
      <c r="S13" s="76">
        <v>16.8</v>
      </c>
      <c r="T13" s="76">
        <v>49.5</v>
      </c>
      <c r="U13" s="76">
        <v>537.6</v>
      </c>
      <c r="V13" s="76">
        <v>537.20000000000005</v>
      </c>
      <c r="W13" s="76">
        <v>554.4</v>
      </c>
      <c r="X13" s="76">
        <v>554.4</v>
      </c>
      <c r="Y13" s="76">
        <v>12.3</v>
      </c>
      <c r="Z13" s="76">
        <v>132.44999999999999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13886.4</v>
      </c>
      <c r="AH13" s="76">
        <v>13895.2</v>
      </c>
      <c r="AI13" s="76">
        <v>3097.6</v>
      </c>
      <c r="AJ13" s="76">
        <v>3115.2000000000003</v>
      </c>
      <c r="AK13" s="76">
        <v>0</v>
      </c>
      <c r="AL13" s="76">
        <v>0</v>
      </c>
      <c r="AM13" s="76">
        <v>5948.8</v>
      </c>
      <c r="AN13" s="76">
        <v>5948.8</v>
      </c>
      <c r="AO13" s="76">
        <v>0</v>
      </c>
      <c r="AP13" s="76">
        <v>0</v>
      </c>
      <c r="AQ13" s="76">
        <v>33.6</v>
      </c>
      <c r="AR13" s="76">
        <v>0</v>
      </c>
      <c r="AS13" s="76">
        <v>110.60000000000001</v>
      </c>
      <c r="AT13" s="77">
        <v>1244.25</v>
      </c>
      <c r="AU13" s="134"/>
    </row>
    <row r="14" spans="1:54" x14ac:dyDescent="0.2">
      <c r="A14" s="75" t="s">
        <v>10</v>
      </c>
      <c r="B14" s="76">
        <v>2012</v>
      </c>
      <c r="C14" s="76">
        <v>1862</v>
      </c>
      <c r="D14" s="76">
        <v>3.6</v>
      </c>
      <c r="E14" s="76">
        <v>3</v>
      </c>
      <c r="F14" s="76">
        <v>12.3</v>
      </c>
      <c r="G14" s="76">
        <v>14.55</v>
      </c>
      <c r="H14" s="76">
        <v>136.6</v>
      </c>
      <c r="I14" s="76">
        <v>1006.4</v>
      </c>
      <c r="J14" s="76">
        <v>1007.6</v>
      </c>
      <c r="K14" s="76">
        <v>158.4</v>
      </c>
      <c r="L14" s="76">
        <v>158</v>
      </c>
      <c r="M14" s="76">
        <v>672</v>
      </c>
      <c r="N14" s="76">
        <v>672.4</v>
      </c>
      <c r="O14" s="76">
        <v>508.8</v>
      </c>
      <c r="P14" s="76">
        <v>509.6</v>
      </c>
      <c r="Q14" s="76">
        <v>2.4</v>
      </c>
      <c r="R14" s="76">
        <v>2.4</v>
      </c>
      <c r="S14" s="76">
        <v>18.600000000000001</v>
      </c>
      <c r="T14" s="76">
        <v>58.35</v>
      </c>
      <c r="U14" s="76">
        <v>542.4</v>
      </c>
      <c r="V14" s="76">
        <v>542.4</v>
      </c>
      <c r="W14" s="76">
        <v>566.4</v>
      </c>
      <c r="X14" s="76">
        <v>567</v>
      </c>
      <c r="Y14" s="76">
        <v>14.1</v>
      </c>
      <c r="Z14" s="76">
        <v>148.05000000000001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14062.4</v>
      </c>
      <c r="AH14" s="76">
        <v>14062.4</v>
      </c>
      <c r="AI14" s="76">
        <v>2675.2000000000003</v>
      </c>
      <c r="AJ14" s="76">
        <v>2666.4</v>
      </c>
      <c r="AK14" s="76">
        <v>140.80000000000001</v>
      </c>
      <c r="AL14" s="76">
        <v>149.6</v>
      </c>
      <c r="AM14" s="76">
        <v>5931.2</v>
      </c>
      <c r="AN14" s="76">
        <v>5922.4000000000005</v>
      </c>
      <c r="AO14" s="76">
        <v>0</v>
      </c>
      <c r="AP14" s="76">
        <v>0</v>
      </c>
      <c r="AQ14" s="76">
        <v>36.4</v>
      </c>
      <c r="AR14" s="76">
        <v>0</v>
      </c>
      <c r="AS14" s="76">
        <v>138.6</v>
      </c>
      <c r="AT14" s="77">
        <v>1526.7</v>
      </c>
      <c r="AU14" s="134"/>
    </row>
    <row r="15" spans="1:54" x14ac:dyDescent="0.2">
      <c r="A15" s="75" t="s">
        <v>11</v>
      </c>
      <c r="B15" s="76">
        <v>2270</v>
      </c>
      <c r="C15" s="76">
        <v>2212</v>
      </c>
      <c r="D15" s="76">
        <v>3.6</v>
      </c>
      <c r="E15" s="76">
        <v>2.8000000000000003</v>
      </c>
      <c r="F15" s="76">
        <v>13.200000000000001</v>
      </c>
      <c r="G15" s="76">
        <v>18</v>
      </c>
      <c r="H15" s="76">
        <v>138</v>
      </c>
      <c r="I15" s="76">
        <v>1110.4000000000001</v>
      </c>
      <c r="J15" s="76">
        <v>1109.6000000000001</v>
      </c>
      <c r="K15" s="76">
        <v>197.6</v>
      </c>
      <c r="L15" s="76">
        <v>198</v>
      </c>
      <c r="M15" s="76">
        <v>808.80000000000007</v>
      </c>
      <c r="N15" s="76">
        <v>808.80000000000007</v>
      </c>
      <c r="O15" s="76">
        <v>573.6</v>
      </c>
      <c r="P15" s="76">
        <v>573.6</v>
      </c>
      <c r="Q15" s="76">
        <v>2.8000000000000003</v>
      </c>
      <c r="R15" s="76">
        <v>2.8000000000000003</v>
      </c>
      <c r="S15" s="76">
        <v>17.400000000000002</v>
      </c>
      <c r="T15" s="76">
        <v>65.400000000000006</v>
      </c>
      <c r="U15" s="76">
        <v>690.4</v>
      </c>
      <c r="V15" s="76">
        <v>691.2</v>
      </c>
      <c r="W15" s="76">
        <v>644.4</v>
      </c>
      <c r="X15" s="76">
        <v>643.80000000000007</v>
      </c>
      <c r="Y15" s="76">
        <v>12.9</v>
      </c>
      <c r="Z15" s="76">
        <v>175.5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12302.4</v>
      </c>
      <c r="AH15" s="76">
        <v>12302.4</v>
      </c>
      <c r="AI15" s="76">
        <v>950.4</v>
      </c>
      <c r="AJ15" s="76">
        <v>941.6</v>
      </c>
      <c r="AK15" s="76">
        <v>246.4</v>
      </c>
      <c r="AL15" s="76">
        <v>246.4</v>
      </c>
      <c r="AM15" s="76">
        <v>5033.6000000000004</v>
      </c>
      <c r="AN15" s="76">
        <v>5042.4000000000005</v>
      </c>
      <c r="AO15" s="76">
        <v>0</v>
      </c>
      <c r="AP15" s="76">
        <v>0</v>
      </c>
      <c r="AQ15" s="76">
        <v>67.2</v>
      </c>
      <c r="AR15" s="76">
        <v>2.8000000000000003</v>
      </c>
      <c r="AS15" s="76">
        <v>180.6</v>
      </c>
      <c r="AT15" s="77">
        <v>1790.25</v>
      </c>
      <c r="AU15" s="134"/>
    </row>
    <row r="16" spans="1:54" s="109" customFormat="1" x14ac:dyDescent="0.2">
      <c r="A16" s="105" t="s">
        <v>12</v>
      </c>
      <c r="B16" s="106">
        <v>2338</v>
      </c>
      <c r="C16" s="106">
        <v>2418</v>
      </c>
      <c r="D16" s="106">
        <v>3.45</v>
      </c>
      <c r="E16" s="106">
        <v>3.4</v>
      </c>
      <c r="F16" s="106">
        <v>12.3</v>
      </c>
      <c r="G16" s="106">
        <v>19.5</v>
      </c>
      <c r="H16" s="106">
        <v>156.20000000000002</v>
      </c>
      <c r="I16" s="106">
        <v>1160.8</v>
      </c>
      <c r="J16" s="106">
        <v>1161.2</v>
      </c>
      <c r="K16" s="106">
        <v>205.6</v>
      </c>
      <c r="L16" s="106">
        <v>205.20000000000002</v>
      </c>
      <c r="M16" s="106">
        <v>908</v>
      </c>
      <c r="N16" s="106">
        <v>908.4</v>
      </c>
      <c r="O16" s="106">
        <v>624.80000000000007</v>
      </c>
      <c r="P16" s="106">
        <v>624.4</v>
      </c>
      <c r="Q16" s="106">
        <v>4.4000000000000004</v>
      </c>
      <c r="R16" s="106">
        <v>4.2</v>
      </c>
      <c r="S16" s="106">
        <v>15.6</v>
      </c>
      <c r="T16" s="106">
        <v>67.2</v>
      </c>
      <c r="U16" s="106">
        <v>729.6</v>
      </c>
      <c r="V16" s="106">
        <v>729.2</v>
      </c>
      <c r="W16" s="106">
        <v>649.20000000000005</v>
      </c>
      <c r="X16" s="106">
        <v>649.80000000000007</v>
      </c>
      <c r="Y16" s="106">
        <v>13.8</v>
      </c>
      <c r="Z16" s="106">
        <v>174.45000000000002</v>
      </c>
      <c r="AA16" s="106">
        <v>0</v>
      </c>
      <c r="AB16" s="106">
        <v>0</v>
      </c>
      <c r="AC16" s="106">
        <v>0</v>
      </c>
      <c r="AD16" s="106">
        <v>0</v>
      </c>
      <c r="AE16" s="106">
        <v>0</v>
      </c>
      <c r="AF16" s="106">
        <v>0</v>
      </c>
      <c r="AG16" s="106">
        <v>14731.2</v>
      </c>
      <c r="AH16" s="106">
        <v>14722.4</v>
      </c>
      <c r="AI16" s="106">
        <v>440</v>
      </c>
      <c r="AJ16" s="106">
        <v>448.8</v>
      </c>
      <c r="AK16" s="106">
        <v>457.6</v>
      </c>
      <c r="AL16" s="106">
        <v>448.8</v>
      </c>
      <c r="AM16" s="106">
        <v>7708.8</v>
      </c>
      <c r="AN16" s="106">
        <v>7708.8</v>
      </c>
      <c r="AO16" s="106">
        <v>0</v>
      </c>
      <c r="AP16" s="106">
        <v>0</v>
      </c>
      <c r="AQ16" s="106">
        <v>291.2</v>
      </c>
      <c r="AR16" s="106">
        <v>0</v>
      </c>
      <c r="AS16" s="106">
        <v>177.8</v>
      </c>
      <c r="AT16" s="107">
        <v>1757.7</v>
      </c>
      <c r="AU16" s="135"/>
      <c r="AV16" s="108"/>
      <c r="AW16" s="108"/>
      <c r="AX16" s="108"/>
      <c r="AY16" s="108"/>
      <c r="AZ16" s="108"/>
      <c r="BA16" s="108"/>
      <c r="BB16" s="108"/>
    </row>
    <row r="17" spans="1:54" x14ac:dyDescent="0.2">
      <c r="A17" s="75" t="s">
        <v>13</v>
      </c>
      <c r="B17" s="76">
        <v>2282</v>
      </c>
      <c r="C17" s="76">
        <v>2364</v>
      </c>
      <c r="D17" s="76">
        <v>3.6</v>
      </c>
      <c r="E17" s="76">
        <v>3</v>
      </c>
      <c r="F17" s="76">
        <v>13.200000000000001</v>
      </c>
      <c r="G17" s="76">
        <v>19.5</v>
      </c>
      <c r="H17" s="76">
        <v>159.20000000000002</v>
      </c>
      <c r="I17" s="76">
        <v>1176</v>
      </c>
      <c r="J17" s="76">
        <v>1176</v>
      </c>
      <c r="K17" s="76">
        <v>194.4</v>
      </c>
      <c r="L17" s="76">
        <v>194.4</v>
      </c>
      <c r="M17" s="76">
        <v>973.6</v>
      </c>
      <c r="N17" s="76">
        <v>973.6</v>
      </c>
      <c r="O17" s="76">
        <v>604.80000000000007</v>
      </c>
      <c r="P17" s="76">
        <v>605.20000000000005</v>
      </c>
      <c r="Q17" s="76">
        <v>4</v>
      </c>
      <c r="R17" s="76">
        <v>4</v>
      </c>
      <c r="S17" s="76">
        <v>16.2</v>
      </c>
      <c r="T17" s="76">
        <v>63.300000000000004</v>
      </c>
      <c r="U17" s="76">
        <v>627.20000000000005</v>
      </c>
      <c r="V17" s="76">
        <v>626.80000000000007</v>
      </c>
      <c r="W17" s="76">
        <v>618</v>
      </c>
      <c r="X17" s="76">
        <v>617.4</v>
      </c>
      <c r="Y17" s="76">
        <v>15.9</v>
      </c>
      <c r="Z17" s="76">
        <v>153.9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12372.800000000001</v>
      </c>
      <c r="AH17" s="76">
        <v>12390.4</v>
      </c>
      <c r="AI17" s="76">
        <v>0</v>
      </c>
      <c r="AJ17" s="76">
        <v>0</v>
      </c>
      <c r="AK17" s="76">
        <v>2059.1999999999998</v>
      </c>
      <c r="AL17" s="76">
        <v>2068</v>
      </c>
      <c r="AM17" s="76">
        <v>7972.8</v>
      </c>
      <c r="AN17" s="76">
        <v>7964</v>
      </c>
      <c r="AO17" s="76">
        <v>0</v>
      </c>
      <c r="AP17" s="76">
        <v>0</v>
      </c>
      <c r="AQ17" s="76">
        <v>47.6</v>
      </c>
      <c r="AR17" s="76">
        <v>0</v>
      </c>
      <c r="AS17" s="76">
        <v>172.20000000000002</v>
      </c>
      <c r="AT17" s="77">
        <v>1614.9</v>
      </c>
      <c r="AU17" s="134"/>
    </row>
    <row r="18" spans="1:54" x14ac:dyDescent="0.2">
      <c r="A18" s="75" t="s">
        <v>14</v>
      </c>
      <c r="B18" s="76">
        <v>2248</v>
      </c>
      <c r="C18" s="76">
        <v>2306</v>
      </c>
      <c r="D18" s="76">
        <v>3.6</v>
      </c>
      <c r="E18" s="76">
        <v>3.8000000000000003</v>
      </c>
      <c r="F18" s="76">
        <v>13.5</v>
      </c>
      <c r="G18" s="76">
        <v>20.100000000000001</v>
      </c>
      <c r="H18" s="76">
        <v>150.20000000000002</v>
      </c>
      <c r="I18" s="76">
        <v>1121.6000000000001</v>
      </c>
      <c r="J18" s="76">
        <v>1121.6000000000001</v>
      </c>
      <c r="K18" s="76">
        <v>205.6</v>
      </c>
      <c r="L18" s="76">
        <v>205.6</v>
      </c>
      <c r="M18" s="76">
        <v>952</v>
      </c>
      <c r="N18" s="76">
        <v>952</v>
      </c>
      <c r="O18" s="76">
        <v>611.20000000000005</v>
      </c>
      <c r="P18" s="76">
        <v>610.80000000000007</v>
      </c>
      <c r="Q18" s="76">
        <v>4</v>
      </c>
      <c r="R18" s="76">
        <v>4</v>
      </c>
      <c r="S18" s="76">
        <v>16.8</v>
      </c>
      <c r="T18" s="76">
        <v>71.25</v>
      </c>
      <c r="U18" s="76">
        <v>592</v>
      </c>
      <c r="V18" s="76">
        <v>592.4</v>
      </c>
      <c r="W18" s="76">
        <v>613.20000000000005</v>
      </c>
      <c r="X18" s="76">
        <v>613.20000000000005</v>
      </c>
      <c r="Y18" s="76">
        <v>15.3</v>
      </c>
      <c r="Z18" s="76">
        <v>151.80000000000001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13798.4</v>
      </c>
      <c r="AH18" s="76">
        <v>13789.6</v>
      </c>
      <c r="AI18" s="76">
        <v>721.6</v>
      </c>
      <c r="AJ18" s="76">
        <v>712.80000000000007</v>
      </c>
      <c r="AK18" s="76">
        <v>316.8</v>
      </c>
      <c r="AL18" s="76">
        <v>316.8</v>
      </c>
      <c r="AM18" s="76">
        <v>6987.2</v>
      </c>
      <c r="AN18" s="76">
        <v>6996</v>
      </c>
      <c r="AO18" s="76">
        <v>0</v>
      </c>
      <c r="AP18" s="76">
        <v>0</v>
      </c>
      <c r="AQ18" s="76">
        <v>61.6</v>
      </c>
      <c r="AR18" s="76">
        <v>0</v>
      </c>
      <c r="AS18" s="76">
        <v>159.6</v>
      </c>
      <c r="AT18" s="77">
        <v>1610.7</v>
      </c>
      <c r="AU18" s="134"/>
    </row>
    <row r="19" spans="1:54" x14ac:dyDescent="0.2">
      <c r="A19" s="75" t="s">
        <v>15</v>
      </c>
      <c r="B19" s="76">
        <v>2244</v>
      </c>
      <c r="C19" s="76">
        <v>2352</v>
      </c>
      <c r="D19" s="76">
        <v>3.6</v>
      </c>
      <c r="E19" s="76">
        <v>4</v>
      </c>
      <c r="F19" s="76">
        <v>13.200000000000001</v>
      </c>
      <c r="G19" s="76">
        <v>20.85</v>
      </c>
      <c r="H19" s="76">
        <v>147.4</v>
      </c>
      <c r="I19" s="76">
        <v>1114.4000000000001</v>
      </c>
      <c r="J19" s="76">
        <v>1114</v>
      </c>
      <c r="K19" s="76">
        <v>197.6</v>
      </c>
      <c r="L19" s="76">
        <v>197.6</v>
      </c>
      <c r="M19" s="76">
        <v>929.6</v>
      </c>
      <c r="N19" s="76">
        <v>929.6</v>
      </c>
      <c r="O19" s="76">
        <v>661.6</v>
      </c>
      <c r="P19" s="76">
        <v>662.4</v>
      </c>
      <c r="Q19" s="76">
        <v>3.2</v>
      </c>
      <c r="R19" s="76">
        <v>3.2</v>
      </c>
      <c r="S19" s="76">
        <v>18.600000000000001</v>
      </c>
      <c r="T19" s="76">
        <v>67.650000000000006</v>
      </c>
      <c r="U19" s="76">
        <v>614.4</v>
      </c>
      <c r="V19" s="76">
        <v>614</v>
      </c>
      <c r="W19" s="76">
        <v>616.80000000000007</v>
      </c>
      <c r="X19" s="76">
        <v>616.80000000000007</v>
      </c>
      <c r="Y19" s="76">
        <v>15</v>
      </c>
      <c r="Z19" s="76">
        <v>162.30000000000001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12038.4</v>
      </c>
      <c r="AH19" s="76">
        <v>12038.4</v>
      </c>
      <c r="AI19" s="76">
        <v>352</v>
      </c>
      <c r="AJ19" s="76">
        <v>360.8</v>
      </c>
      <c r="AK19" s="76">
        <v>950.4</v>
      </c>
      <c r="AL19" s="76">
        <v>950.4</v>
      </c>
      <c r="AM19" s="76">
        <v>6283.2</v>
      </c>
      <c r="AN19" s="76">
        <v>6283.2</v>
      </c>
      <c r="AO19" s="76">
        <v>0</v>
      </c>
      <c r="AP19" s="76">
        <v>0</v>
      </c>
      <c r="AQ19" s="76">
        <v>42</v>
      </c>
      <c r="AR19" s="76">
        <v>0</v>
      </c>
      <c r="AS19" s="76">
        <v>145.6</v>
      </c>
      <c r="AT19" s="77">
        <v>1550.8500000000001</v>
      </c>
      <c r="AU19" s="134"/>
    </row>
    <row r="20" spans="1:54" x14ac:dyDescent="0.2">
      <c r="A20" s="75" t="s">
        <v>16</v>
      </c>
      <c r="B20" s="76">
        <v>2218</v>
      </c>
      <c r="C20" s="76">
        <v>2320</v>
      </c>
      <c r="D20" s="76">
        <v>3.9</v>
      </c>
      <c r="E20" s="76">
        <v>3.4</v>
      </c>
      <c r="F20" s="76">
        <v>13.200000000000001</v>
      </c>
      <c r="G20" s="76">
        <v>20.25</v>
      </c>
      <c r="H20" s="76">
        <v>138.20000000000002</v>
      </c>
      <c r="I20" s="76">
        <v>1128.8</v>
      </c>
      <c r="J20" s="76">
        <v>1128.8</v>
      </c>
      <c r="K20" s="76">
        <v>188</v>
      </c>
      <c r="L20" s="76">
        <v>188</v>
      </c>
      <c r="M20" s="76">
        <v>940.80000000000007</v>
      </c>
      <c r="N20" s="76">
        <v>940.4</v>
      </c>
      <c r="O20" s="76">
        <v>640</v>
      </c>
      <c r="P20" s="76">
        <v>638.80000000000007</v>
      </c>
      <c r="Q20" s="76">
        <v>2.8000000000000003</v>
      </c>
      <c r="R20" s="76">
        <v>2.8000000000000003</v>
      </c>
      <c r="S20" s="76">
        <v>17.400000000000002</v>
      </c>
      <c r="T20" s="76">
        <v>62.4</v>
      </c>
      <c r="U20" s="76">
        <v>604</v>
      </c>
      <c r="V20" s="76">
        <v>604.4</v>
      </c>
      <c r="W20" s="76">
        <v>595.20000000000005</v>
      </c>
      <c r="X20" s="76">
        <v>595.80000000000007</v>
      </c>
      <c r="Y20" s="76">
        <v>14.1</v>
      </c>
      <c r="Z20" s="76">
        <v>164.1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13710.4</v>
      </c>
      <c r="AH20" s="76">
        <v>13710.4</v>
      </c>
      <c r="AI20" s="76">
        <v>475.2</v>
      </c>
      <c r="AJ20" s="76">
        <v>466.40000000000003</v>
      </c>
      <c r="AK20" s="76">
        <v>1284.8</v>
      </c>
      <c r="AL20" s="76">
        <v>1276</v>
      </c>
      <c r="AM20" s="76">
        <v>8201.6</v>
      </c>
      <c r="AN20" s="76">
        <v>8201.6</v>
      </c>
      <c r="AO20" s="76">
        <v>0</v>
      </c>
      <c r="AP20" s="76">
        <v>0</v>
      </c>
      <c r="AQ20" s="76">
        <v>39.200000000000003</v>
      </c>
      <c r="AR20" s="76">
        <v>0</v>
      </c>
      <c r="AS20" s="76">
        <v>152.6</v>
      </c>
      <c r="AT20" s="77">
        <v>1580.25</v>
      </c>
      <c r="AU20" s="134"/>
    </row>
    <row r="21" spans="1:54" x14ac:dyDescent="0.2">
      <c r="A21" s="75" t="s">
        <v>17</v>
      </c>
      <c r="B21" s="76">
        <v>2240</v>
      </c>
      <c r="C21" s="76">
        <v>2328</v>
      </c>
      <c r="D21" s="76">
        <v>3.45</v>
      </c>
      <c r="E21" s="76">
        <v>3.2</v>
      </c>
      <c r="F21" s="76">
        <v>12.9</v>
      </c>
      <c r="G21" s="76">
        <v>21</v>
      </c>
      <c r="H21" s="76">
        <v>139</v>
      </c>
      <c r="I21" s="76">
        <v>1133.6000000000001</v>
      </c>
      <c r="J21" s="76">
        <v>1132.8</v>
      </c>
      <c r="K21" s="76">
        <v>189.6</v>
      </c>
      <c r="L21" s="76">
        <v>189.6</v>
      </c>
      <c r="M21" s="76">
        <v>940</v>
      </c>
      <c r="N21" s="76">
        <v>940</v>
      </c>
      <c r="O21" s="76">
        <v>619.20000000000005</v>
      </c>
      <c r="P21" s="76">
        <v>619.6</v>
      </c>
      <c r="Q21" s="76">
        <v>3.2</v>
      </c>
      <c r="R21" s="76">
        <v>3.2</v>
      </c>
      <c r="S21" s="76">
        <v>16.8</v>
      </c>
      <c r="T21" s="76">
        <v>69.75</v>
      </c>
      <c r="U21" s="76">
        <v>630.4</v>
      </c>
      <c r="V21" s="76">
        <v>630</v>
      </c>
      <c r="W21" s="76">
        <v>606</v>
      </c>
      <c r="X21" s="76">
        <v>606</v>
      </c>
      <c r="Y21" s="76">
        <v>11.4</v>
      </c>
      <c r="Z21" s="76">
        <v>163.95000000000002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13041.6</v>
      </c>
      <c r="AH21" s="76">
        <v>13032.800000000001</v>
      </c>
      <c r="AI21" s="76">
        <v>440</v>
      </c>
      <c r="AJ21" s="76">
        <v>440</v>
      </c>
      <c r="AK21" s="76">
        <v>528</v>
      </c>
      <c r="AL21" s="76">
        <v>536.79999999999995</v>
      </c>
      <c r="AM21" s="76">
        <v>6776</v>
      </c>
      <c r="AN21" s="76">
        <v>6767.2</v>
      </c>
      <c r="AO21" s="76">
        <v>0</v>
      </c>
      <c r="AP21" s="76">
        <v>0</v>
      </c>
      <c r="AQ21" s="76">
        <v>42</v>
      </c>
      <c r="AR21" s="76">
        <v>0</v>
      </c>
      <c r="AS21" s="76">
        <v>142.80000000000001</v>
      </c>
      <c r="AT21" s="77">
        <v>1597.05</v>
      </c>
      <c r="AU21" s="134"/>
    </row>
    <row r="22" spans="1:54" x14ac:dyDescent="0.2">
      <c r="A22" s="75" t="s">
        <v>18</v>
      </c>
      <c r="B22" s="76">
        <v>2198</v>
      </c>
      <c r="C22" s="76">
        <v>2268</v>
      </c>
      <c r="D22" s="76">
        <v>3.75</v>
      </c>
      <c r="E22" s="76">
        <v>2.8000000000000003</v>
      </c>
      <c r="F22" s="76">
        <v>12.9</v>
      </c>
      <c r="G22" s="76">
        <v>20.85</v>
      </c>
      <c r="H22" s="76">
        <v>133.4</v>
      </c>
      <c r="I22" s="76">
        <v>1076</v>
      </c>
      <c r="J22" s="76">
        <v>1076.4000000000001</v>
      </c>
      <c r="K22" s="76">
        <v>181.6</v>
      </c>
      <c r="L22" s="76">
        <v>182</v>
      </c>
      <c r="M22" s="76">
        <v>912.80000000000007</v>
      </c>
      <c r="N22" s="76">
        <v>912.4</v>
      </c>
      <c r="O22" s="76">
        <v>617.6</v>
      </c>
      <c r="P22" s="76">
        <v>617.6</v>
      </c>
      <c r="Q22" s="76">
        <v>4.4000000000000004</v>
      </c>
      <c r="R22" s="76">
        <v>4.4000000000000004</v>
      </c>
      <c r="S22" s="76">
        <v>16.8</v>
      </c>
      <c r="T22" s="76">
        <v>65.849999999999994</v>
      </c>
      <c r="U22" s="76">
        <v>605.6</v>
      </c>
      <c r="V22" s="76">
        <v>606</v>
      </c>
      <c r="W22" s="76">
        <v>614.4</v>
      </c>
      <c r="X22" s="76">
        <v>613.80000000000007</v>
      </c>
      <c r="Y22" s="76">
        <v>15.6</v>
      </c>
      <c r="Z22" s="76">
        <v>176.25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13041.6</v>
      </c>
      <c r="AH22" s="76">
        <v>13041.6</v>
      </c>
      <c r="AI22" s="76">
        <v>844.80000000000007</v>
      </c>
      <c r="AJ22" s="76">
        <v>844.80000000000007</v>
      </c>
      <c r="AK22" s="76">
        <v>404.8</v>
      </c>
      <c r="AL22" s="76">
        <v>396</v>
      </c>
      <c r="AM22" s="76">
        <v>6371.2</v>
      </c>
      <c r="AN22" s="76">
        <v>6371.2</v>
      </c>
      <c r="AO22" s="76">
        <v>0</v>
      </c>
      <c r="AP22" s="76">
        <v>0</v>
      </c>
      <c r="AQ22" s="76">
        <v>44.800000000000004</v>
      </c>
      <c r="AR22" s="76">
        <v>0</v>
      </c>
      <c r="AS22" s="76">
        <v>137.20000000000002</v>
      </c>
      <c r="AT22" s="77">
        <v>1552.95</v>
      </c>
      <c r="AU22" s="134"/>
    </row>
    <row r="23" spans="1:54" x14ac:dyDescent="0.2">
      <c r="A23" s="75" t="s">
        <v>19</v>
      </c>
      <c r="B23" s="76">
        <v>2256</v>
      </c>
      <c r="C23" s="76">
        <v>2250</v>
      </c>
      <c r="D23" s="76">
        <v>3.6</v>
      </c>
      <c r="E23" s="76">
        <v>2.8000000000000003</v>
      </c>
      <c r="F23" s="76">
        <v>13.200000000000001</v>
      </c>
      <c r="G23" s="76">
        <v>20.400000000000002</v>
      </c>
      <c r="H23" s="76">
        <v>134.19999999999999</v>
      </c>
      <c r="I23" s="76">
        <v>1135.2</v>
      </c>
      <c r="J23" s="76">
        <v>1135.6000000000001</v>
      </c>
      <c r="K23" s="76">
        <v>176.8</v>
      </c>
      <c r="L23" s="76">
        <v>176.4</v>
      </c>
      <c r="M23" s="76">
        <v>908.80000000000007</v>
      </c>
      <c r="N23" s="76">
        <v>909.6</v>
      </c>
      <c r="O23" s="76">
        <v>608</v>
      </c>
      <c r="P23" s="76">
        <v>608</v>
      </c>
      <c r="Q23" s="76">
        <v>4</v>
      </c>
      <c r="R23" s="76">
        <v>4</v>
      </c>
      <c r="S23" s="76">
        <v>17.400000000000002</v>
      </c>
      <c r="T23" s="76">
        <v>80.400000000000006</v>
      </c>
      <c r="U23" s="76">
        <v>599.20000000000005</v>
      </c>
      <c r="V23" s="76">
        <v>598.80000000000007</v>
      </c>
      <c r="W23" s="76">
        <v>626.4</v>
      </c>
      <c r="X23" s="76">
        <v>627</v>
      </c>
      <c r="Y23" s="76">
        <v>12</v>
      </c>
      <c r="Z23" s="76">
        <v>152.70000000000002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14977.6</v>
      </c>
      <c r="AH23" s="76">
        <v>14986.4</v>
      </c>
      <c r="AI23" s="76">
        <v>1073.5999999999999</v>
      </c>
      <c r="AJ23" s="76">
        <v>1082.4000000000001</v>
      </c>
      <c r="AK23" s="76">
        <v>792</v>
      </c>
      <c r="AL23" s="76">
        <v>800.80000000000007</v>
      </c>
      <c r="AM23" s="76">
        <v>8412.7999999999993</v>
      </c>
      <c r="AN23" s="76">
        <v>8421.6</v>
      </c>
      <c r="AO23" s="76">
        <v>0</v>
      </c>
      <c r="AP23" s="76">
        <v>0</v>
      </c>
      <c r="AQ23" s="76">
        <v>39.200000000000003</v>
      </c>
      <c r="AR23" s="76">
        <v>0</v>
      </c>
      <c r="AS23" s="76">
        <v>147</v>
      </c>
      <c r="AT23" s="77">
        <v>1561.3500000000001</v>
      </c>
      <c r="AU23" s="134"/>
    </row>
    <row r="24" spans="1:54" x14ac:dyDescent="0.2">
      <c r="A24" s="75" t="s">
        <v>20</v>
      </c>
      <c r="B24" s="76">
        <v>2238</v>
      </c>
      <c r="C24" s="76">
        <v>2236</v>
      </c>
      <c r="D24" s="76">
        <v>3.6</v>
      </c>
      <c r="E24" s="76">
        <v>2.8000000000000003</v>
      </c>
      <c r="F24" s="76">
        <v>12</v>
      </c>
      <c r="G24" s="76">
        <v>18.600000000000001</v>
      </c>
      <c r="H24" s="76">
        <v>141.6</v>
      </c>
      <c r="I24" s="76">
        <v>1141.6000000000001</v>
      </c>
      <c r="J24" s="76">
        <v>1141.6000000000001</v>
      </c>
      <c r="K24" s="76">
        <v>168</v>
      </c>
      <c r="L24" s="76">
        <v>168.4</v>
      </c>
      <c r="M24" s="76">
        <v>880</v>
      </c>
      <c r="N24" s="76">
        <v>879.2</v>
      </c>
      <c r="O24" s="76">
        <v>638.4</v>
      </c>
      <c r="P24" s="76">
        <v>638.80000000000007</v>
      </c>
      <c r="Q24" s="76">
        <v>3.6</v>
      </c>
      <c r="R24" s="76">
        <v>3.6</v>
      </c>
      <c r="S24" s="76">
        <v>19.8</v>
      </c>
      <c r="T24" s="76">
        <v>72.150000000000006</v>
      </c>
      <c r="U24" s="76">
        <v>579.20000000000005</v>
      </c>
      <c r="V24" s="76">
        <v>579.20000000000005</v>
      </c>
      <c r="W24" s="76">
        <v>620.4</v>
      </c>
      <c r="X24" s="76">
        <v>619.80000000000007</v>
      </c>
      <c r="Y24" s="76">
        <v>12</v>
      </c>
      <c r="Z24" s="76">
        <v>152.70000000000002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13728</v>
      </c>
      <c r="AH24" s="76">
        <v>13719.2</v>
      </c>
      <c r="AI24" s="76">
        <v>2217.6</v>
      </c>
      <c r="AJ24" s="76">
        <v>2217.6</v>
      </c>
      <c r="AK24" s="76">
        <v>334.40000000000003</v>
      </c>
      <c r="AL24" s="76">
        <v>325.60000000000002</v>
      </c>
      <c r="AM24" s="76">
        <v>5544</v>
      </c>
      <c r="AN24" s="76">
        <v>5535.2</v>
      </c>
      <c r="AO24" s="76">
        <v>0</v>
      </c>
      <c r="AP24" s="76">
        <v>0</v>
      </c>
      <c r="AQ24" s="76">
        <v>36.4</v>
      </c>
      <c r="AR24" s="76">
        <v>0</v>
      </c>
      <c r="AS24" s="76">
        <v>145.6</v>
      </c>
      <c r="AT24" s="77">
        <v>1604.4</v>
      </c>
      <c r="AU24" s="134"/>
    </row>
    <row r="25" spans="1:54" x14ac:dyDescent="0.2">
      <c r="A25" s="75" t="s">
        <v>21</v>
      </c>
      <c r="B25" s="76">
        <v>2224</v>
      </c>
      <c r="C25" s="76">
        <v>2286</v>
      </c>
      <c r="D25" s="76">
        <v>3.45</v>
      </c>
      <c r="E25" s="76">
        <v>2.8000000000000003</v>
      </c>
      <c r="F25" s="76">
        <v>11.700000000000001</v>
      </c>
      <c r="G25" s="76">
        <v>18.150000000000002</v>
      </c>
      <c r="H25" s="76">
        <v>164</v>
      </c>
      <c r="I25" s="76">
        <v>1111.2</v>
      </c>
      <c r="J25" s="76">
        <v>1111.2</v>
      </c>
      <c r="K25" s="76">
        <v>159.20000000000002</v>
      </c>
      <c r="L25" s="76">
        <v>159.6</v>
      </c>
      <c r="M25" s="76">
        <v>894.4</v>
      </c>
      <c r="N25" s="76">
        <v>895.2</v>
      </c>
      <c r="O25" s="76">
        <v>655.20000000000005</v>
      </c>
      <c r="P25" s="76">
        <v>654.80000000000007</v>
      </c>
      <c r="Q25" s="76">
        <v>3.2</v>
      </c>
      <c r="R25" s="76">
        <v>3.4</v>
      </c>
      <c r="S25" s="76">
        <v>25.2</v>
      </c>
      <c r="T25" s="76">
        <v>89.850000000000009</v>
      </c>
      <c r="U25" s="76">
        <v>572.80000000000007</v>
      </c>
      <c r="V25" s="76">
        <v>573.20000000000005</v>
      </c>
      <c r="W25" s="76">
        <v>609.6</v>
      </c>
      <c r="X25" s="76">
        <v>609.6</v>
      </c>
      <c r="Y25" s="76">
        <v>13.200000000000001</v>
      </c>
      <c r="Z25" s="76">
        <v>157.05000000000001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14960</v>
      </c>
      <c r="AH25" s="76">
        <v>14968.800000000001</v>
      </c>
      <c r="AI25" s="76">
        <v>3009.6</v>
      </c>
      <c r="AJ25" s="76">
        <v>3009.6</v>
      </c>
      <c r="AK25" s="76">
        <v>0</v>
      </c>
      <c r="AL25" s="76">
        <v>8.8000000000000007</v>
      </c>
      <c r="AM25" s="76">
        <v>5579.2</v>
      </c>
      <c r="AN25" s="76">
        <v>5579.2</v>
      </c>
      <c r="AO25" s="76">
        <v>0</v>
      </c>
      <c r="AP25" s="76">
        <v>0</v>
      </c>
      <c r="AQ25" s="76">
        <v>36.4</v>
      </c>
      <c r="AR25" s="76">
        <v>0</v>
      </c>
      <c r="AS25" s="76">
        <v>149.80000000000001</v>
      </c>
      <c r="AT25" s="77">
        <v>1650.6000000000001</v>
      </c>
      <c r="AU25" s="134"/>
    </row>
    <row r="26" spans="1:54" x14ac:dyDescent="0.2">
      <c r="A26" s="75" t="s">
        <v>22</v>
      </c>
      <c r="B26" s="76">
        <v>2218</v>
      </c>
      <c r="C26" s="76">
        <v>2216</v>
      </c>
      <c r="D26" s="76">
        <v>3.6</v>
      </c>
      <c r="E26" s="76">
        <v>3</v>
      </c>
      <c r="F26" s="76">
        <v>12.3</v>
      </c>
      <c r="G26" s="76">
        <v>15.6</v>
      </c>
      <c r="H26" s="76">
        <v>157.80000000000001</v>
      </c>
      <c r="I26" s="76">
        <v>1101.6000000000001</v>
      </c>
      <c r="J26" s="76">
        <v>1101.6000000000001</v>
      </c>
      <c r="K26" s="76">
        <v>162.4</v>
      </c>
      <c r="L26" s="76">
        <v>162</v>
      </c>
      <c r="M26" s="76">
        <v>829.6</v>
      </c>
      <c r="N26" s="76">
        <v>829.6</v>
      </c>
      <c r="O26" s="76">
        <v>659.2</v>
      </c>
      <c r="P26" s="76">
        <v>659.2</v>
      </c>
      <c r="Q26" s="76">
        <v>2.4</v>
      </c>
      <c r="R26" s="76">
        <v>2.4</v>
      </c>
      <c r="S26" s="76">
        <v>21.6</v>
      </c>
      <c r="T26" s="76">
        <v>96.9</v>
      </c>
      <c r="U26" s="76">
        <v>571.20000000000005</v>
      </c>
      <c r="V26" s="76">
        <v>571.20000000000005</v>
      </c>
      <c r="W26" s="76">
        <v>609.6</v>
      </c>
      <c r="X26" s="76">
        <v>610.20000000000005</v>
      </c>
      <c r="Y26" s="76">
        <v>12</v>
      </c>
      <c r="Z26" s="76">
        <v>157.80000000000001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13164.800000000001</v>
      </c>
      <c r="AH26" s="76">
        <v>13164.800000000001</v>
      </c>
      <c r="AI26" s="76">
        <v>1443.2</v>
      </c>
      <c r="AJ26" s="76">
        <v>1452</v>
      </c>
      <c r="AK26" s="76">
        <v>140.80000000000001</v>
      </c>
      <c r="AL26" s="76">
        <v>132</v>
      </c>
      <c r="AM26" s="76">
        <v>5544</v>
      </c>
      <c r="AN26" s="76">
        <v>5544</v>
      </c>
      <c r="AO26" s="76">
        <v>0</v>
      </c>
      <c r="AP26" s="76">
        <v>0</v>
      </c>
      <c r="AQ26" s="76">
        <v>36.4</v>
      </c>
      <c r="AR26" s="76">
        <v>0</v>
      </c>
      <c r="AS26" s="76">
        <v>158.20000000000002</v>
      </c>
      <c r="AT26" s="77">
        <v>1636.95</v>
      </c>
      <c r="AU26" s="134"/>
    </row>
    <row r="27" spans="1:54" x14ac:dyDescent="0.2">
      <c r="A27" s="75" t="s">
        <v>23</v>
      </c>
      <c r="B27" s="76">
        <v>2270</v>
      </c>
      <c r="C27" s="76">
        <v>2250</v>
      </c>
      <c r="D27" s="76">
        <v>3.9</v>
      </c>
      <c r="E27" s="76">
        <v>3.2</v>
      </c>
      <c r="F27" s="76">
        <v>13.200000000000001</v>
      </c>
      <c r="G27" s="76">
        <v>14.25</v>
      </c>
      <c r="H27" s="76">
        <v>190.6</v>
      </c>
      <c r="I27" s="76">
        <v>1144</v>
      </c>
      <c r="J27" s="76">
        <v>1144</v>
      </c>
      <c r="K27" s="76">
        <v>171.20000000000002</v>
      </c>
      <c r="L27" s="76">
        <v>170.8</v>
      </c>
      <c r="M27" s="76">
        <v>828</v>
      </c>
      <c r="N27" s="76">
        <v>827.6</v>
      </c>
      <c r="O27" s="76">
        <v>668</v>
      </c>
      <c r="P27" s="76">
        <v>667.6</v>
      </c>
      <c r="Q27" s="76">
        <v>2.4</v>
      </c>
      <c r="R27" s="76">
        <v>2.2000000000000002</v>
      </c>
      <c r="S27" s="76">
        <v>24.6</v>
      </c>
      <c r="T27" s="76">
        <v>94.350000000000009</v>
      </c>
      <c r="U27" s="76">
        <v>565.6</v>
      </c>
      <c r="V27" s="76">
        <v>565.6</v>
      </c>
      <c r="W27" s="76">
        <v>603.6</v>
      </c>
      <c r="X27" s="76">
        <v>603.6</v>
      </c>
      <c r="Y27" s="76">
        <v>11.4</v>
      </c>
      <c r="Z27" s="76">
        <v>168.75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12038.4</v>
      </c>
      <c r="AH27" s="76">
        <v>12047.2</v>
      </c>
      <c r="AI27" s="76">
        <v>1073.5999999999999</v>
      </c>
      <c r="AJ27" s="76">
        <v>1056</v>
      </c>
      <c r="AK27" s="76">
        <v>334.40000000000003</v>
      </c>
      <c r="AL27" s="76">
        <v>334.40000000000003</v>
      </c>
      <c r="AM27" s="76">
        <v>4928</v>
      </c>
      <c r="AN27" s="76">
        <v>4936.8</v>
      </c>
      <c r="AO27" s="76">
        <v>0</v>
      </c>
      <c r="AP27" s="76">
        <v>0</v>
      </c>
      <c r="AQ27" s="76">
        <v>36.4</v>
      </c>
      <c r="AR27" s="76">
        <v>0</v>
      </c>
      <c r="AS27" s="76">
        <v>156.80000000000001</v>
      </c>
      <c r="AT27" s="77">
        <v>1630.65</v>
      </c>
      <c r="AU27" s="134"/>
    </row>
    <row r="28" spans="1:54" s="109" customFormat="1" x14ac:dyDescent="0.2">
      <c r="A28" s="105" t="s">
        <v>24</v>
      </c>
      <c r="B28" s="106">
        <v>2234</v>
      </c>
      <c r="C28" s="106">
        <v>2184</v>
      </c>
      <c r="D28" s="106">
        <v>3.45</v>
      </c>
      <c r="E28" s="106">
        <v>3.4</v>
      </c>
      <c r="F28" s="106">
        <v>12.9</v>
      </c>
      <c r="G28" s="106">
        <v>15.450000000000001</v>
      </c>
      <c r="H28" s="106">
        <v>174</v>
      </c>
      <c r="I28" s="106">
        <v>1136</v>
      </c>
      <c r="J28" s="106">
        <v>1135.6000000000001</v>
      </c>
      <c r="K28" s="106">
        <v>170.4</v>
      </c>
      <c r="L28" s="106">
        <v>170.8</v>
      </c>
      <c r="M28" s="106">
        <v>806.4</v>
      </c>
      <c r="N28" s="106">
        <v>806.4</v>
      </c>
      <c r="O28" s="106">
        <v>644</v>
      </c>
      <c r="P28" s="106">
        <v>644.4</v>
      </c>
      <c r="Q28" s="106">
        <v>2.8000000000000003</v>
      </c>
      <c r="R28" s="106">
        <v>3</v>
      </c>
      <c r="S28" s="106">
        <v>24.6</v>
      </c>
      <c r="T28" s="106">
        <v>86.25</v>
      </c>
      <c r="U28" s="106">
        <v>560</v>
      </c>
      <c r="V28" s="106">
        <v>560</v>
      </c>
      <c r="W28" s="106">
        <v>591.6</v>
      </c>
      <c r="X28" s="106">
        <v>591</v>
      </c>
      <c r="Y28" s="106">
        <v>9.3000000000000007</v>
      </c>
      <c r="Z28" s="106">
        <v>165.3</v>
      </c>
      <c r="AA28" s="106">
        <v>0</v>
      </c>
      <c r="AB28" s="106">
        <v>0</v>
      </c>
      <c r="AC28" s="106">
        <v>0</v>
      </c>
      <c r="AD28" s="106">
        <v>0</v>
      </c>
      <c r="AE28" s="106">
        <v>0</v>
      </c>
      <c r="AF28" s="106">
        <v>0</v>
      </c>
      <c r="AG28" s="106">
        <v>12179.2</v>
      </c>
      <c r="AH28" s="106">
        <v>12161.6</v>
      </c>
      <c r="AI28" s="106">
        <v>1320</v>
      </c>
      <c r="AJ28" s="106">
        <v>1328.8</v>
      </c>
      <c r="AK28" s="106">
        <v>105.60000000000001</v>
      </c>
      <c r="AL28" s="106">
        <v>114.4</v>
      </c>
      <c r="AM28" s="106">
        <v>4699.2</v>
      </c>
      <c r="AN28" s="106">
        <v>4690.4000000000005</v>
      </c>
      <c r="AO28" s="106">
        <v>0</v>
      </c>
      <c r="AP28" s="106">
        <v>0</v>
      </c>
      <c r="AQ28" s="106">
        <v>36.4</v>
      </c>
      <c r="AR28" s="106">
        <v>0</v>
      </c>
      <c r="AS28" s="106">
        <v>145.6</v>
      </c>
      <c r="AT28" s="107">
        <v>1617</v>
      </c>
      <c r="AU28" s="135"/>
      <c r="AV28" s="108"/>
      <c r="AW28" s="108"/>
      <c r="AX28" s="108"/>
      <c r="AY28" s="108"/>
      <c r="AZ28" s="108"/>
      <c r="BA28" s="108"/>
      <c r="BB28" s="108"/>
    </row>
    <row r="29" spans="1:54" x14ac:dyDescent="0.2">
      <c r="A29" s="75" t="s">
        <v>25</v>
      </c>
      <c r="B29" s="76">
        <v>2106</v>
      </c>
      <c r="C29" s="76">
        <v>2074</v>
      </c>
      <c r="D29" s="76">
        <v>3.6</v>
      </c>
      <c r="E29" s="76">
        <v>3.2</v>
      </c>
      <c r="F29" s="76">
        <v>14.1</v>
      </c>
      <c r="G29" s="76">
        <v>16.5</v>
      </c>
      <c r="H29" s="76">
        <v>153.80000000000001</v>
      </c>
      <c r="I29" s="76">
        <v>1042.4000000000001</v>
      </c>
      <c r="J29" s="76">
        <v>1043.2</v>
      </c>
      <c r="K29" s="76">
        <v>161.6</v>
      </c>
      <c r="L29" s="76">
        <v>161.20000000000002</v>
      </c>
      <c r="M29" s="76">
        <v>747.2</v>
      </c>
      <c r="N29" s="76">
        <v>747.6</v>
      </c>
      <c r="O29" s="76">
        <v>603.20000000000005</v>
      </c>
      <c r="P29" s="76">
        <v>602.80000000000007</v>
      </c>
      <c r="Q29" s="76">
        <v>3.6</v>
      </c>
      <c r="R29" s="76">
        <v>3.6</v>
      </c>
      <c r="S29" s="76">
        <v>23.400000000000002</v>
      </c>
      <c r="T29" s="76">
        <v>69.45</v>
      </c>
      <c r="U29" s="76">
        <v>568.80000000000007</v>
      </c>
      <c r="V29" s="76">
        <v>568.4</v>
      </c>
      <c r="W29" s="76">
        <v>591.6</v>
      </c>
      <c r="X29" s="76">
        <v>591.6</v>
      </c>
      <c r="Y29" s="76">
        <v>13.8</v>
      </c>
      <c r="Z29" s="76">
        <v>158.4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12601.6</v>
      </c>
      <c r="AH29" s="76">
        <v>12619.2</v>
      </c>
      <c r="AI29" s="76">
        <v>404.8</v>
      </c>
      <c r="AJ29" s="76">
        <v>396</v>
      </c>
      <c r="AK29" s="76">
        <v>580.80000000000007</v>
      </c>
      <c r="AL29" s="76">
        <v>580.80000000000007</v>
      </c>
      <c r="AM29" s="76">
        <v>6952</v>
      </c>
      <c r="AN29" s="76">
        <v>6952</v>
      </c>
      <c r="AO29" s="76">
        <v>0</v>
      </c>
      <c r="AP29" s="76">
        <v>0</v>
      </c>
      <c r="AQ29" s="76">
        <v>36.4</v>
      </c>
      <c r="AR29" s="76">
        <v>0</v>
      </c>
      <c r="AS29" s="76">
        <v>140</v>
      </c>
      <c r="AT29" s="77">
        <v>1459.5</v>
      </c>
      <c r="AU29" s="134"/>
    </row>
    <row r="30" spans="1:54" ht="13.5" thickBot="1" x14ac:dyDescent="0.25">
      <c r="A30" s="78" t="s">
        <v>26</v>
      </c>
      <c r="B30" s="79">
        <v>1994</v>
      </c>
      <c r="C30" s="79">
        <v>1906</v>
      </c>
      <c r="D30" s="79">
        <v>3.6</v>
      </c>
      <c r="E30" s="79">
        <v>3</v>
      </c>
      <c r="F30" s="79">
        <v>15</v>
      </c>
      <c r="G30" s="79">
        <v>16.5</v>
      </c>
      <c r="H30" s="79">
        <v>134.6</v>
      </c>
      <c r="I30" s="79">
        <v>942.4</v>
      </c>
      <c r="J30" s="79">
        <v>941.6</v>
      </c>
      <c r="K30" s="79">
        <v>153.6</v>
      </c>
      <c r="L30" s="79">
        <v>154.4</v>
      </c>
      <c r="M30" s="79">
        <v>641.6</v>
      </c>
      <c r="N30" s="79">
        <v>641.20000000000005</v>
      </c>
      <c r="O30" s="79">
        <v>540.79999999999995</v>
      </c>
      <c r="P30" s="79">
        <v>541.20000000000005</v>
      </c>
      <c r="Q30" s="79">
        <v>3.6</v>
      </c>
      <c r="R30" s="79">
        <v>3.6</v>
      </c>
      <c r="S30" s="79">
        <v>21.6</v>
      </c>
      <c r="T30" s="79">
        <v>61.35</v>
      </c>
      <c r="U30" s="79">
        <v>586.4</v>
      </c>
      <c r="V30" s="79">
        <v>586.80000000000007</v>
      </c>
      <c r="W30" s="79">
        <v>607.20000000000005</v>
      </c>
      <c r="X30" s="79">
        <v>607.20000000000005</v>
      </c>
      <c r="Y30" s="79">
        <v>14.4</v>
      </c>
      <c r="Z30" s="79">
        <v>151.20000000000002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10014.4</v>
      </c>
      <c r="AH30" s="79">
        <v>9996.8000000000011</v>
      </c>
      <c r="AI30" s="79">
        <v>1548.8</v>
      </c>
      <c r="AJ30" s="79">
        <v>1557.6000000000001</v>
      </c>
      <c r="AK30" s="79">
        <v>123.2</v>
      </c>
      <c r="AL30" s="79">
        <v>123.2</v>
      </c>
      <c r="AM30" s="79">
        <v>3220.8</v>
      </c>
      <c r="AN30" s="79">
        <v>3212</v>
      </c>
      <c r="AO30" s="79">
        <v>0</v>
      </c>
      <c r="AP30" s="79">
        <v>0</v>
      </c>
      <c r="AQ30" s="79">
        <v>39.200000000000003</v>
      </c>
      <c r="AR30" s="79">
        <v>0</v>
      </c>
      <c r="AS30" s="79">
        <v>123.2</v>
      </c>
      <c r="AT30" s="80">
        <v>1255.8</v>
      </c>
      <c r="AU30" s="134"/>
    </row>
    <row r="31" spans="1:54" s="55" customFormat="1" hidden="1" x14ac:dyDescent="0.2">
      <c r="A31" s="46" t="s">
        <v>2</v>
      </c>
      <c r="B31" s="55">
        <f t="shared" ref="B31:AT31" si="0">SUM(B7:B30)</f>
        <v>48940</v>
      </c>
      <c r="C31" s="55">
        <f t="shared" si="0"/>
        <v>48668</v>
      </c>
      <c r="D31" s="55">
        <f t="shared" si="0"/>
        <v>87</v>
      </c>
      <c r="E31" s="55">
        <f t="shared" si="0"/>
        <v>75.399999999999991</v>
      </c>
      <c r="F31" s="55">
        <f t="shared" si="0"/>
        <v>313.49999999999994</v>
      </c>
      <c r="G31" s="55">
        <f t="shared" si="0"/>
        <v>403.8</v>
      </c>
      <c r="H31" s="55">
        <f t="shared" si="0"/>
        <v>3165.8000000000006</v>
      </c>
      <c r="I31" s="55">
        <f t="shared" si="0"/>
        <v>23748</v>
      </c>
      <c r="J31" s="55">
        <f t="shared" si="0"/>
        <v>23747.599999999995</v>
      </c>
      <c r="K31" s="55">
        <f t="shared" si="0"/>
        <v>3841.5999999999995</v>
      </c>
      <c r="L31" s="55">
        <f t="shared" si="0"/>
        <v>3842.0000000000005</v>
      </c>
      <c r="M31" s="55">
        <f t="shared" si="0"/>
        <v>17872.8</v>
      </c>
      <c r="N31" s="55">
        <f t="shared" si="0"/>
        <v>17872.400000000001</v>
      </c>
      <c r="O31" s="55">
        <f t="shared" si="0"/>
        <v>13406.400000000001</v>
      </c>
      <c r="P31" s="55">
        <f t="shared" si="0"/>
        <v>13406.4</v>
      </c>
      <c r="Q31" s="55">
        <f t="shared" si="0"/>
        <v>72.8</v>
      </c>
      <c r="R31" s="55">
        <f t="shared" si="0"/>
        <v>72.999999999999986</v>
      </c>
      <c r="S31" s="55">
        <f t="shared" si="0"/>
        <v>436.20000000000005</v>
      </c>
      <c r="T31" s="55">
        <f t="shared" si="0"/>
        <v>1553.1</v>
      </c>
      <c r="U31" s="55">
        <f t="shared" si="0"/>
        <v>14216</v>
      </c>
      <c r="V31" s="55">
        <f t="shared" si="0"/>
        <v>14216</v>
      </c>
      <c r="W31" s="55">
        <f t="shared" si="0"/>
        <v>14439.600000000002</v>
      </c>
      <c r="X31" s="55">
        <f t="shared" si="0"/>
        <v>14439.6</v>
      </c>
      <c r="Y31" s="55">
        <f t="shared" si="0"/>
        <v>315</v>
      </c>
      <c r="Z31" s="55">
        <f t="shared" si="0"/>
        <v>3542.55</v>
      </c>
      <c r="AA31" s="55">
        <f t="shared" si="0"/>
        <v>0</v>
      </c>
      <c r="AB31" s="55">
        <f t="shared" si="0"/>
        <v>0</v>
      </c>
      <c r="AC31" s="55">
        <f t="shared" si="0"/>
        <v>0</v>
      </c>
      <c r="AD31" s="55">
        <f t="shared" si="0"/>
        <v>0</v>
      </c>
      <c r="AE31" s="55">
        <f t="shared" si="0"/>
        <v>0</v>
      </c>
      <c r="AF31" s="55">
        <f t="shared" si="0"/>
        <v>0</v>
      </c>
      <c r="AG31" s="55">
        <f t="shared" si="0"/>
        <v>307595.2</v>
      </c>
      <c r="AH31" s="55">
        <f t="shared" si="0"/>
        <v>307577.59999999992</v>
      </c>
      <c r="AI31" s="55">
        <f t="shared" si="0"/>
        <v>34320</v>
      </c>
      <c r="AJ31" s="55">
        <f t="shared" si="0"/>
        <v>34328.799999999996</v>
      </c>
      <c r="AK31" s="55">
        <f t="shared" si="0"/>
        <v>9064</v>
      </c>
      <c r="AL31" s="55">
        <f t="shared" si="0"/>
        <v>9064</v>
      </c>
      <c r="AM31" s="55">
        <f t="shared" si="0"/>
        <v>145376</v>
      </c>
      <c r="AN31" s="55">
        <f t="shared" si="0"/>
        <v>145367.20000000001</v>
      </c>
      <c r="AO31" s="55">
        <f t="shared" si="0"/>
        <v>0</v>
      </c>
      <c r="AP31" s="55">
        <f t="shared" si="0"/>
        <v>0</v>
      </c>
      <c r="AQ31" s="55">
        <f t="shared" si="0"/>
        <v>1223.6000000000004</v>
      </c>
      <c r="AR31" s="55">
        <f t="shared" si="0"/>
        <v>2.8000000000000003</v>
      </c>
      <c r="AS31" s="55">
        <f t="shared" si="0"/>
        <v>3240.9999999999995</v>
      </c>
      <c r="AT31" s="55">
        <f t="shared" si="0"/>
        <v>34100.850000000006</v>
      </c>
      <c r="AU31" s="134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82" t="s">
        <v>85</v>
      </c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3" t="s">
        <v>37</v>
      </c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4" t="s">
        <v>82</v>
      </c>
      <c r="AT40" s="95" t="s">
        <v>83</v>
      </c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1236</v>
      </c>
      <c r="C41" s="97">
        <v>1124</v>
      </c>
      <c r="D41" s="97"/>
      <c r="E41" s="97"/>
      <c r="F41" s="97">
        <v>14.1</v>
      </c>
      <c r="G41" s="97">
        <v>14.1</v>
      </c>
      <c r="H41" s="97">
        <v>88.600000000000009</v>
      </c>
      <c r="I41" s="97">
        <v>476.8</v>
      </c>
      <c r="J41" s="97">
        <v>476.8</v>
      </c>
      <c r="K41" s="97">
        <v>68</v>
      </c>
      <c r="L41" s="97">
        <v>68</v>
      </c>
      <c r="M41" s="97">
        <v>225.6</v>
      </c>
      <c r="N41" s="97">
        <v>226</v>
      </c>
      <c r="O41" s="97">
        <v>235.20000000000002</v>
      </c>
      <c r="P41" s="97">
        <v>235.6</v>
      </c>
      <c r="Q41" s="97">
        <v>2.8000000000000003</v>
      </c>
      <c r="R41" s="97">
        <v>3</v>
      </c>
      <c r="S41" s="97">
        <v>0</v>
      </c>
      <c r="T41" s="97">
        <v>33</v>
      </c>
      <c r="U41" s="97">
        <v>596</v>
      </c>
      <c r="V41" s="97">
        <v>595.6</v>
      </c>
      <c r="W41" s="97">
        <v>579.6</v>
      </c>
      <c r="X41" s="97">
        <v>579.6</v>
      </c>
      <c r="Y41" s="97">
        <v>9.3000000000000007</v>
      </c>
      <c r="Z41" s="97">
        <v>51.15</v>
      </c>
      <c r="AA41" s="97">
        <v>0</v>
      </c>
      <c r="AB41" s="97">
        <v>0</v>
      </c>
      <c r="AC41" s="97">
        <v>0</v>
      </c>
      <c r="AD41" s="97">
        <v>0</v>
      </c>
      <c r="AE41" s="97">
        <v>0</v>
      </c>
      <c r="AF41" s="97">
        <v>0</v>
      </c>
      <c r="AG41" s="97">
        <v>5385.6</v>
      </c>
      <c r="AH41" s="97">
        <v>5385.6</v>
      </c>
      <c r="AI41" s="97">
        <v>4012.8</v>
      </c>
      <c r="AJ41" s="97">
        <v>4012.8</v>
      </c>
      <c r="AK41" s="97">
        <v>0</v>
      </c>
      <c r="AL41" s="97">
        <v>0</v>
      </c>
      <c r="AM41" s="97">
        <v>0</v>
      </c>
      <c r="AN41" s="97">
        <v>0</v>
      </c>
      <c r="AO41" s="97">
        <v>2411.2000000000003</v>
      </c>
      <c r="AP41" s="97">
        <v>2402.4</v>
      </c>
      <c r="AQ41" s="97">
        <v>0</v>
      </c>
      <c r="AR41" s="97">
        <v>0</v>
      </c>
      <c r="AS41" s="97">
        <v>35</v>
      </c>
      <c r="AT41" s="98">
        <v>775.95</v>
      </c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1202</v>
      </c>
      <c r="C42" s="100">
        <v>1072</v>
      </c>
      <c r="D42" s="100"/>
      <c r="E42" s="100"/>
      <c r="F42" s="100">
        <v>13.8</v>
      </c>
      <c r="G42" s="100">
        <v>13.65</v>
      </c>
      <c r="H42" s="100">
        <v>86.4</v>
      </c>
      <c r="I42" s="100">
        <v>452</v>
      </c>
      <c r="J42" s="100">
        <v>452.40000000000003</v>
      </c>
      <c r="K42" s="100">
        <v>67.2</v>
      </c>
      <c r="L42" s="100">
        <v>67.2</v>
      </c>
      <c r="M42" s="100">
        <v>201.6</v>
      </c>
      <c r="N42" s="100">
        <v>202</v>
      </c>
      <c r="O42" s="100">
        <v>217.6</v>
      </c>
      <c r="P42" s="100">
        <v>217.20000000000002</v>
      </c>
      <c r="Q42" s="100">
        <v>3.2</v>
      </c>
      <c r="R42" s="100">
        <v>3</v>
      </c>
      <c r="S42" s="100">
        <v>0</v>
      </c>
      <c r="T42" s="100">
        <v>30.900000000000002</v>
      </c>
      <c r="U42" s="100">
        <v>586.4</v>
      </c>
      <c r="V42" s="100">
        <v>586.4</v>
      </c>
      <c r="W42" s="100">
        <v>570</v>
      </c>
      <c r="X42" s="100">
        <v>570</v>
      </c>
      <c r="Y42" s="100">
        <v>8.7000000000000011</v>
      </c>
      <c r="Z42" s="100">
        <v>56.550000000000004</v>
      </c>
      <c r="AA42" s="100">
        <v>0</v>
      </c>
      <c r="AB42" s="100">
        <v>0</v>
      </c>
      <c r="AC42" s="100">
        <v>0</v>
      </c>
      <c r="AD42" s="100">
        <v>0</v>
      </c>
      <c r="AE42" s="100">
        <v>0</v>
      </c>
      <c r="AF42" s="100">
        <v>0</v>
      </c>
      <c r="AG42" s="100">
        <v>4505.6000000000004</v>
      </c>
      <c r="AH42" s="100">
        <v>4514.4000000000005</v>
      </c>
      <c r="AI42" s="100">
        <v>3220.8</v>
      </c>
      <c r="AJ42" s="100">
        <v>3220.8</v>
      </c>
      <c r="AK42" s="100">
        <v>0</v>
      </c>
      <c r="AL42" s="100">
        <v>0</v>
      </c>
      <c r="AM42" s="100">
        <v>0</v>
      </c>
      <c r="AN42" s="100">
        <v>0</v>
      </c>
      <c r="AO42" s="100">
        <v>2288</v>
      </c>
      <c r="AP42" s="100">
        <v>2296.8000000000002</v>
      </c>
      <c r="AQ42" s="100">
        <v>0</v>
      </c>
      <c r="AR42" s="100">
        <v>0</v>
      </c>
      <c r="AS42" s="100">
        <v>33.6</v>
      </c>
      <c r="AT42" s="101">
        <v>752.85</v>
      </c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1160</v>
      </c>
      <c r="C43" s="100">
        <v>1020</v>
      </c>
      <c r="D43" s="100"/>
      <c r="E43" s="100"/>
      <c r="F43" s="100">
        <v>13.200000000000001</v>
      </c>
      <c r="G43" s="100">
        <v>13.5</v>
      </c>
      <c r="H43" s="100">
        <v>84</v>
      </c>
      <c r="I43" s="100">
        <v>436.8</v>
      </c>
      <c r="J43" s="100">
        <v>436.8</v>
      </c>
      <c r="K43" s="100">
        <v>59.2</v>
      </c>
      <c r="L43" s="100">
        <v>59.6</v>
      </c>
      <c r="M43" s="100">
        <v>182.4</v>
      </c>
      <c r="N43" s="100">
        <v>181.6</v>
      </c>
      <c r="O43" s="100">
        <v>203.20000000000002</v>
      </c>
      <c r="P43" s="100">
        <v>203.6</v>
      </c>
      <c r="Q43" s="100">
        <v>2.8000000000000003</v>
      </c>
      <c r="R43" s="100">
        <v>3</v>
      </c>
      <c r="S43" s="100">
        <v>0</v>
      </c>
      <c r="T43" s="100">
        <v>31.35</v>
      </c>
      <c r="U43" s="100">
        <v>572.80000000000007</v>
      </c>
      <c r="V43" s="100">
        <v>572.80000000000007</v>
      </c>
      <c r="W43" s="100">
        <v>556.80000000000007</v>
      </c>
      <c r="X43" s="100">
        <v>556.80000000000007</v>
      </c>
      <c r="Y43" s="100">
        <v>8.7000000000000011</v>
      </c>
      <c r="Z43" s="100">
        <v>52.2</v>
      </c>
      <c r="AA43" s="100">
        <v>0</v>
      </c>
      <c r="AB43" s="100">
        <v>0</v>
      </c>
      <c r="AC43" s="100">
        <v>0</v>
      </c>
      <c r="AD43" s="100">
        <v>0</v>
      </c>
      <c r="AE43" s="100">
        <v>0</v>
      </c>
      <c r="AF43" s="100">
        <v>0</v>
      </c>
      <c r="AG43" s="100">
        <v>4488</v>
      </c>
      <c r="AH43" s="100">
        <v>4479.2</v>
      </c>
      <c r="AI43" s="100">
        <v>3291.2000000000003</v>
      </c>
      <c r="AJ43" s="100">
        <v>3282.4</v>
      </c>
      <c r="AK43" s="100">
        <v>0</v>
      </c>
      <c r="AL43" s="100">
        <v>0</v>
      </c>
      <c r="AM43" s="100">
        <v>0</v>
      </c>
      <c r="AN43" s="100">
        <v>0</v>
      </c>
      <c r="AO43" s="100">
        <v>2200</v>
      </c>
      <c r="AP43" s="100">
        <v>2200</v>
      </c>
      <c r="AQ43" s="100">
        <v>0</v>
      </c>
      <c r="AR43" s="100">
        <v>0</v>
      </c>
      <c r="AS43" s="100">
        <v>30.8</v>
      </c>
      <c r="AT43" s="101">
        <v>751.80000000000007</v>
      </c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1066</v>
      </c>
      <c r="C44" s="100">
        <v>970</v>
      </c>
      <c r="D44" s="100"/>
      <c r="E44" s="100"/>
      <c r="F44" s="100">
        <v>12.9</v>
      </c>
      <c r="G44" s="100">
        <v>12.6</v>
      </c>
      <c r="H44" s="100">
        <v>76.400000000000006</v>
      </c>
      <c r="I44" s="100">
        <v>416</v>
      </c>
      <c r="J44" s="100">
        <v>416</v>
      </c>
      <c r="K44" s="100">
        <v>53.6</v>
      </c>
      <c r="L44" s="100">
        <v>53.6</v>
      </c>
      <c r="M44" s="100">
        <v>176</v>
      </c>
      <c r="N44" s="100">
        <v>176</v>
      </c>
      <c r="O44" s="100">
        <v>198.4</v>
      </c>
      <c r="P44" s="100">
        <v>198</v>
      </c>
      <c r="Q44" s="100">
        <v>2.8000000000000003</v>
      </c>
      <c r="R44" s="100">
        <v>2.8000000000000003</v>
      </c>
      <c r="S44" s="100">
        <v>0</v>
      </c>
      <c r="T44" s="100">
        <v>26.85</v>
      </c>
      <c r="U44" s="100">
        <v>544</v>
      </c>
      <c r="V44" s="100">
        <v>544</v>
      </c>
      <c r="W44" s="100">
        <v>505.2</v>
      </c>
      <c r="X44" s="100">
        <v>505.2</v>
      </c>
      <c r="Y44" s="100">
        <v>8.4</v>
      </c>
      <c r="Z44" s="100">
        <v>52.800000000000004</v>
      </c>
      <c r="AA44" s="100">
        <v>0</v>
      </c>
      <c r="AB44" s="100">
        <v>0</v>
      </c>
      <c r="AC44" s="100">
        <v>0</v>
      </c>
      <c r="AD44" s="100">
        <v>0</v>
      </c>
      <c r="AE44" s="100">
        <v>0</v>
      </c>
      <c r="AF44" s="100">
        <v>0</v>
      </c>
      <c r="AG44" s="100">
        <v>5860.8</v>
      </c>
      <c r="AH44" s="100">
        <v>5860.8</v>
      </c>
      <c r="AI44" s="100">
        <v>4646.4000000000005</v>
      </c>
      <c r="AJ44" s="100">
        <v>4646.4000000000005</v>
      </c>
      <c r="AK44" s="100">
        <v>0</v>
      </c>
      <c r="AL44" s="100">
        <v>0</v>
      </c>
      <c r="AM44" s="100">
        <v>0</v>
      </c>
      <c r="AN44" s="100">
        <v>0</v>
      </c>
      <c r="AO44" s="100">
        <v>2182.4</v>
      </c>
      <c r="AP44" s="100">
        <v>2182.4</v>
      </c>
      <c r="AQ44" s="100">
        <v>0</v>
      </c>
      <c r="AR44" s="100">
        <v>0</v>
      </c>
      <c r="AS44" s="100">
        <v>15.4</v>
      </c>
      <c r="AT44" s="101">
        <v>719.25</v>
      </c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1120</v>
      </c>
      <c r="C45" s="100">
        <v>1000</v>
      </c>
      <c r="D45" s="100"/>
      <c r="E45" s="100"/>
      <c r="F45" s="100">
        <v>13.200000000000001</v>
      </c>
      <c r="G45" s="100">
        <v>13.5</v>
      </c>
      <c r="H45" s="100">
        <v>79.600000000000009</v>
      </c>
      <c r="I45" s="100">
        <v>440.8</v>
      </c>
      <c r="J45" s="100">
        <v>440.40000000000003</v>
      </c>
      <c r="K45" s="100">
        <v>52.800000000000004</v>
      </c>
      <c r="L45" s="100">
        <v>52.800000000000004</v>
      </c>
      <c r="M45" s="100">
        <v>179.20000000000002</v>
      </c>
      <c r="N45" s="100">
        <v>179.20000000000002</v>
      </c>
      <c r="O45" s="100">
        <v>208</v>
      </c>
      <c r="P45" s="100">
        <v>208</v>
      </c>
      <c r="Q45" s="100">
        <v>3.2</v>
      </c>
      <c r="R45" s="100">
        <v>3</v>
      </c>
      <c r="S45" s="100">
        <v>0</v>
      </c>
      <c r="T45" s="100">
        <v>27.6</v>
      </c>
      <c r="U45" s="100">
        <v>554.4</v>
      </c>
      <c r="V45" s="100">
        <v>554.80000000000007</v>
      </c>
      <c r="W45" s="100">
        <v>531.6</v>
      </c>
      <c r="X45" s="100">
        <v>531</v>
      </c>
      <c r="Y45" s="100">
        <v>9.3000000000000007</v>
      </c>
      <c r="Z45" s="100">
        <v>51.6</v>
      </c>
      <c r="AA45" s="100">
        <v>0</v>
      </c>
      <c r="AB45" s="100">
        <v>0</v>
      </c>
      <c r="AC45" s="100">
        <v>0</v>
      </c>
      <c r="AD45" s="100">
        <v>0</v>
      </c>
      <c r="AE45" s="100">
        <v>0</v>
      </c>
      <c r="AF45" s="100">
        <v>0</v>
      </c>
      <c r="AG45" s="100">
        <v>5702.4000000000005</v>
      </c>
      <c r="AH45" s="100">
        <v>5711.2</v>
      </c>
      <c r="AI45" s="100">
        <v>4540.8</v>
      </c>
      <c r="AJ45" s="100">
        <v>4558.4000000000005</v>
      </c>
      <c r="AK45" s="100">
        <v>0</v>
      </c>
      <c r="AL45" s="100">
        <v>0</v>
      </c>
      <c r="AM45" s="100">
        <v>0</v>
      </c>
      <c r="AN45" s="100">
        <v>0</v>
      </c>
      <c r="AO45" s="100">
        <v>2288</v>
      </c>
      <c r="AP45" s="100">
        <v>2288</v>
      </c>
      <c r="AQ45" s="100">
        <v>0</v>
      </c>
      <c r="AR45" s="100">
        <v>0</v>
      </c>
      <c r="AS45" s="100">
        <v>8.4</v>
      </c>
      <c r="AT45" s="101">
        <v>751.80000000000007</v>
      </c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1110</v>
      </c>
      <c r="C46" s="100">
        <v>958</v>
      </c>
      <c r="D46" s="100"/>
      <c r="E46" s="100"/>
      <c r="F46" s="100">
        <v>13.200000000000001</v>
      </c>
      <c r="G46" s="100">
        <v>12.6</v>
      </c>
      <c r="H46" s="100">
        <v>75.8</v>
      </c>
      <c r="I46" s="100">
        <v>436.8</v>
      </c>
      <c r="J46" s="100">
        <v>437.6</v>
      </c>
      <c r="K46" s="100">
        <v>51.2</v>
      </c>
      <c r="L46" s="100">
        <v>51.2</v>
      </c>
      <c r="M46" s="100">
        <v>167.20000000000002</v>
      </c>
      <c r="N46" s="100">
        <v>167.6</v>
      </c>
      <c r="O46" s="100">
        <v>199.20000000000002</v>
      </c>
      <c r="P46" s="100">
        <v>199.6</v>
      </c>
      <c r="Q46" s="100">
        <v>2.8000000000000003</v>
      </c>
      <c r="R46" s="100">
        <v>2.8000000000000003</v>
      </c>
      <c r="S46" s="100">
        <v>0</v>
      </c>
      <c r="T46" s="100">
        <v>24.6</v>
      </c>
      <c r="U46" s="100">
        <v>539.20000000000005</v>
      </c>
      <c r="V46" s="100">
        <v>539.20000000000005</v>
      </c>
      <c r="W46" s="100">
        <v>525.6</v>
      </c>
      <c r="X46" s="100">
        <v>526.20000000000005</v>
      </c>
      <c r="Y46" s="100">
        <v>8.7000000000000011</v>
      </c>
      <c r="Z46" s="100">
        <v>53.85</v>
      </c>
      <c r="AA46" s="100">
        <v>0</v>
      </c>
      <c r="AB46" s="100">
        <v>0</v>
      </c>
      <c r="AC46" s="100">
        <v>0</v>
      </c>
      <c r="AD46" s="100">
        <v>0</v>
      </c>
      <c r="AE46" s="100">
        <v>0</v>
      </c>
      <c r="AF46" s="100">
        <v>0</v>
      </c>
      <c r="AG46" s="100">
        <v>5984</v>
      </c>
      <c r="AH46" s="100">
        <v>5984</v>
      </c>
      <c r="AI46" s="100">
        <v>4681.6000000000004</v>
      </c>
      <c r="AJ46" s="100">
        <v>4681.6000000000004</v>
      </c>
      <c r="AK46" s="100">
        <v>0</v>
      </c>
      <c r="AL46" s="100">
        <v>0</v>
      </c>
      <c r="AM46" s="100">
        <v>0</v>
      </c>
      <c r="AN46" s="100">
        <v>0</v>
      </c>
      <c r="AO46" s="100">
        <v>2147.1999999999998</v>
      </c>
      <c r="AP46" s="100">
        <v>2129.6</v>
      </c>
      <c r="AQ46" s="100">
        <v>0</v>
      </c>
      <c r="AR46" s="100">
        <v>0</v>
      </c>
      <c r="AS46" s="100">
        <v>2.8000000000000003</v>
      </c>
      <c r="AT46" s="101">
        <v>707.7</v>
      </c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1088</v>
      </c>
      <c r="C47" s="100">
        <v>956</v>
      </c>
      <c r="D47" s="100"/>
      <c r="E47" s="100"/>
      <c r="F47" s="100">
        <v>13.5</v>
      </c>
      <c r="G47" s="100">
        <v>12.3</v>
      </c>
      <c r="H47" s="100">
        <v>74.400000000000006</v>
      </c>
      <c r="I47" s="100">
        <v>428.8</v>
      </c>
      <c r="J47" s="100">
        <v>428.8</v>
      </c>
      <c r="K47" s="100">
        <v>51.2</v>
      </c>
      <c r="L47" s="100">
        <v>50.800000000000004</v>
      </c>
      <c r="M47" s="100">
        <v>177.6</v>
      </c>
      <c r="N47" s="100">
        <v>177.20000000000002</v>
      </c>
      <c r="O47" s="100">
        <v>199.20000000000002</v>
      </c>
      <c r="P47" s="100">
        <v>199.20000000000002</v>
      </c>
      <c r="Q47" s="100">
        <v>2.4</v>
      </c>
      <c r="R47" s="100">
        <v>2.6</v>
      </c>
      <c r="S47" s="100">
        <v>0</v>
      </c>
      <c r="T47" s="100">
        <v>23.25</v>
      </c>
      <c r="U47" s="100">
        <v>529.6</v>
      </c>
      <c r="V47" s="100">
        <v>529.6</v>
      </c>
      <c r="W47" s="100">
        <v>519.6</v>
      </c>
      <c r="X47" s="100">
        <v>519.6</v>
      </c>
      <c r="Y47" s="100">
        <v>7.8</v>
      </c>
      <c r="Z47" s="100">
        <v>49.800000000000004</v>
      </c>
      <c r="AA47" s="100">
        <v>0</v>
      </c>
      <c r="AB47" s="100">
        <v>0</v>
      </c>
      <c r="AC47" s="100">
        <v>0</v>
      </c>
      <c r="AD47" s="100">
        <v>0</v>
      </c>
      <c r="AE47" s="100">
        <v>0</v>
      </c>
      <c r="AF47" s="100">
        <v>0</v>
      </c>
      <c r="AG47" s="100">
        <v>6336</v>
      </c>
      <c r="AH47" s="100">
        <v>6327.2</v>
      </c>
      <c r="AI47" s="100">
        <v>5104</v>
      </c>
      <c r="AJ47" s="100">
        <v>5086.4000000000005</v>
      </c>
      <c r="AK47" s="100">
        <v>0</v>
      </c>
      <c r="AL47" s="100">
        <v>0</v>
      </c>
      <c r="AM47" s="100">
        <v>0</v>
      </c>
      <c r="AN47" s="100">
        <v>0</v>
      </c>
      <c r="AO47" s="100">
        <v>2182.4</v>
      </c>
      <c r="AP47" s="100">
        <v>2191.2000000000003</v>
      </c>
      <c r="AQ47" s="100">
        <v>0</v>
      </c>
      <c r="AR47" s="100">
        <v>0</v>
      </c>
      <c r="AS47" s="100">
        <v>5.6000000000000005</v>
      </c>
      <c r="AT47" s="101">
        <v>679.35</v>
      </c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1176</v>
      </c>
      <c r="C48" s="100">
        <v>1002</v>
      </c>
      <c r="D48" s="100"/>
      <c r="E48" s="100"/>
      <c r="F48" s="100">
        <v>14.4</v>
      </c>
      <c r="G48" s="100">
        <v>12.3</v>
      </c>
      <c r="H48" s="100">
        <v>77.8</v>
      </c>
      <c r="I48" s="100">
        <v>499.2</v>
      </c>
      <c r="J48" s="100">
        <v>499.2</v>
      </c>
      <c r="K48" s="100">
        <v>56</v>
      </c>
      <c r="L48" s="100">
        <v>56</v>
      </c>
      <c r="M48" s="100">
        <v>198.4</v>
      </c>
      <c r="N48" s="100">
        <v>198.8</v>
      </c>
      <c r="O48" s="100">
        <v>214.4</v>
      </c>
      <c r="P48" s="100">
        <v>214.4</v>
      </c>
      <c r="Q48" s="100">
        <v>2.8000000000000003</v>
      </c>
      <c r="R48" s="100">
        <v>2.6</v>
      </c>
      <c r="S48" s="100">
        <v>0</v>
      </c>
      <c r="T48" s="100">
        <v>22.35</v>
      </c>
      <c r="U48" s="100">
        <v>533.6</v>
      </c>
      <c r="V48" s="100">
        <v>533.6</v>
      </c>
      <c r="W48" s="100">
        <v>523.20000000000005</v>
      </c>
      <c r="X48" s="100">
        <v>522.6</v>
      </c>
      <c r="Y48" s="100">
        <v>8.7000000000000011</v>
      </c>
      <c r="Z48" s="100">
        <v>57</v>
      </c>
      <c r="AA48" s="100">
        <v>0</v>
      </c>
      <c r="AB48" s="100">
        <v>0</v>
      </c>
      <c r="AC48" s="100">
        <v>0</v>
      </c>
      <c r="AD48" s="100">
        <v>0</v>
      </c>
      <c r="AE48" s="100">
        <v>0</v>
      </c>
      <c r="AF48" s="100">
        <v>0</v>
      </c>
      <c r="AG48" s="100">
        <v>6265.6</v>
      </c>
      <c r="AH48" s="100">
        <v>6265.6</v>
      </c>
      <c r="AI48" s="100">
        <v>4840</v>
      </c>
      <c r="AJ48" s="100">
        <v>4857.6000000000004</v>
      </c>
      <c r="AK48" s="100">
        <v>0</v>
      </c>
      <c r="AL48" s="100">
        <v>0</v>
      </c>
      <c r="AM48" s="100">
        <v>0</v>
      </c>
      <c r="AN48" s="100">
        <v>0</v>
      </c>
      <c r="AO48" s="100">
        <v>2217.6</v>
      </c>
      <c r="AP48" s="100">
        <v>2226.4</v>
      </c>
      <c r="AQ48" s="100">
        <v>0</v>
      </c>
      <c r="AR48" s="100">
        <v>0</v>
      </c>
      <c r="AS48" s="100">
        <v>8.4</v>
      </c>
      <c r="AT48" s="101">
        <v>695.1</v>
      </c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1324</v>
      </c>
      <c r="C49" s="100">
        <v>1066</v>
      </c>
      <c r="D49" s="100"/>
      <c r="E49" s="100"/>
      <c r="F49" s="100">
        <v>18</v>
      </c>
      <c r="G49" s="100">
        <v>13.200000000000001</v>
      </c>
      <c r="H49" s="100">
        <v>79.8</v>
      </c>
      <c r="I49" s="100">
        <v>600.80000000000007</v>
      </c>
      <c r="J49" s="100">
        <v>600.4</v>
      </c>
      <c r="K49" s="100">
        <v>60.800000000000004</v>
      </c>
      <c r="L49" s="100">
        <v>60.800000000000004</v>
      </c>
      <c r="M49" s="100">
        <v>244</v>
      </c>
      <c r="N49" s="100">
        <v>243.6</v>
      </c>
      <c r="O49" s="100">
        <v>221.6</v>
      </c>
      <c r="P49" s="100">
        <v>222</v>
      </c>
      <c r="Q49" s="100">
        <v>2.8000000000000003</v>
      </c>
      <c r="R49" s="100">
        <v>3</v>
      </c>
      <c r="S49" s="100">
        <v>0</v>
      </c>
      <c r="T49" s="100">
        <v>23.400000000000002</v>
      </c>
      <c r="U49" s="100">
        <v>542.4</v>
      </c>
      <c r="V49" s="100">
        <v>542.4</v>
      </c>
      <c r="W49" s="100">
        <v>519.6</v>
      </c>
      <c r="X49" s="100">
        <v>520.20000000000005</v>
      </c>
      <c r="Y49" s="100">
        <v>8.1</v>
      </c>
      <c r="Z49" s="100">
        <v>93.75</v>
      </c>
      <c r="AA49" s="100">
        <v>0</v>
      </c>
      <c r="AB49" s="100">
        <v>0</v>
      </c>
      <c r="AC49" s="100">
        <v>0</v>
      </c>
      <c r="AD49" s="100">
        <v>0</v>
      </c>
      <c r="AE49" s="100">
        <v>0</v>
      </c>
      <c r="AF49" s="100">
        <v>0</v>
      </c>
      <c r="AG49" s="100">
        <v>5068.8</v>
      </c>
      <c r="AH49" s="100">
        <v>5068.8</v>
      </c>
      <c r="AI49" s="100">
        <v>3344</v>
      </c>
      <c r="AJ49" s="100">
        <v>3326.4</v>
      </c>
      <c r="AK49" s="100">
        <v>0</v>
      </c>
      <c r="AL49" s="100">
        <v>0</v>
      </c>
      <c r="AM49" s="100">
        <v>0</v>
      </c>
      <c r="AN49" s="100">
        <v>0</v>
      </c>
      <c r="AO49" s="100">
        <v>2288</v>
      </c>
      <c r="AP49" s="100">
        <v>2288</v>
      </c>
      <c r="AQ49" s="100">
        <v>25.2</v>
      </c>
      <c r="AR49" s="100">
        <v>0</v>
      </c>
      <c r="AS49" s="100">
        <v>46.2</v>
      </c>
      <c r="AT49" s="101">
        <v>853.65</v>
      </c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1286</v>
      </c>
      <c r="C50" s="100">
        <v>1052</v>
      </c>
      <c r="D50" s="100"/>
      <c r="E50" s="100"/>
      <c r="F50" s="100">
        <v>19.5</v>
      </c>
      <c r="G50" s="100">
        <v>12.3</v>
      </c>
      <c r="H50" s="100">
        <v>90</v>
      </c>
      <c r="I50" s="100">
        <v>600</v>
      </c>
      <c r="J50" s="100">
        <v>599.6</v>
      </c>
      <c r="K50" s="100">
        <v>56</v>
      </c>
      <c r="L50" s="100">
        <v>56.4</v>
      </c>
      <c r="M50" s="100">
        <v>257.60000000000002</v>
      </c>
      <c r="N50" s="100">
        <v>257.60000000000002</v>
      </c>
      <c r="O50" s="100">
        <v>218.4</v>
      </c>
      <c r="P50" s="100">
        <v>217.6</v>
      </c>
      <c r="Q50" s="100">
        <v>2.4</v>
      </c>
      <c r="R50" s="100">
        <v>2.4</v>
      </c>
      <c r="S50" s="100">
        <v>0</v>
      </c>
      <c r="T50" s="100">
        <v>22.05</v>
      </c>
      <c r="U50" s="100">
        <v>515.20000000000005</v>
      </c>
      <c r="V50" s="100">
        <v>515.20000000000005</v>
      </c>
      <c r="W50" s="100">
        <v>505.2</v>
      </c>
      <c r="X50" s="100">
        <v>505.2</v>
      </c>
      <c r="Y50" s="100">
        <v>7.8</v>
      </c>
      <c r="Z50" s="100">
        <v>89.100000000000009</v>
      </c>
      <c r="AA50" s="100">
        <v>0</v>
      </c>
      <c r="AB50" s="100">
        <v>0</v>
      </c>
      <c r="AC50" s="100">
        <v>0</v>
      </c>
      <c r="AD50" s="100">
        <v>0</v>
      </c>
      <c r="AE50" s="100">
        <v>0</v>
      </c>
      <c r="AF50" s="100">
        <v>0</v>
      </c>
      <c r="AG50" s="100">
        <v>4892.8</v>
      </c>
      <c r="AH50" s="100">
        <v>4892.8</v>
      </c>
      <c r="AI50" s="100">
        <v>2816</v>
      </c>
      <c r="AJ50" s="100">
        <v>2833.6</v>
      </c>
      <c r="AK50" s="100">
        <v>0</v>
      </c>
      <c r="AL50" s="100">
        <v>0</v>
      </c>
      <c r="AM50" s="100">
        <v>0</v>
      </c>
      <c r="AN50" s="100">
        <v>0</v>
      </c>
      <c r="AO50" s="100">
        <v>2164.8000000000002</v>
      </c>
      <c r="AP50" s="100">
        <v>2156</v>
      </c>
      <c r="AQ50" s="100">
        <v>140</v>
      </c>
      <c r="AR50" s="100">
        <v>0</v>
      </c>
      <c r="AS50" s="100">
        <v>39.200000000000003</v>
      </c>
      <c r="AT50" s="101">
        <v>793.80000000000007</v>
      </c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1296</v>
      </c>
      <c r="C51" s="100">
        <v>1090</v>
      </c>
      <c r="D51" s="100"/>
      <c r="E51" s="100"/>
      <c r="F51" s="100">
        <v>19.5</v>
      </c>
      <c r="G51" s="100">
        <v>13.35</v>
      </c>
      <c r="H51" s="100">
        <v>102</v>
      </c>
      <c r="I51" s="100">
        <v>573.6</v>
      </c>
      <c r="J51" s="100">
        <v>574</v>
      </c>
      <c r="K51" s="100">
        <v>67.2</v>
      </c>
      <c r="L51" s="100">
        <v>66.8</v>
      </c>
      <c r="M51" s="100">
        <v>267.2</v>
      </c>
      <c r="N51" s="100">
        <v>267.2</v>
      </c>
      <c r="O51" s="100">
        <v>217.6</v>
      </c>
      <c r="P51" s="100">
        <v>217.6</v>
      </c>
      <c r="Q51" s="100">
        <v>3.2</v>
      </c>
      <c r="R51" s="100">
        <v>3.2</v>
      </c>
      <c r="S51" s="100">
        <v>0</v>
      </c>
      <c r="T51" s="100">
        <v>24.900000000000002</v>
      </c>
      <c r="U51" s="100">
        <v>528</v>
      </c>
      <c r="V51" s="100">
        <v>528</v>
      </c>
      <c r="W51" s="100">
        <v>538.79999999999995</v>
      </c>
      <c r="X51" s="100">
        <v>538.20000000000005</v>
      </c>
      <c r="Y51" s="100">
        <v>10.5</v>
      </c>
      <c r="Z51" s="100">
        <v>71.400000000000006</v>
      </c>
      <c r="AA51" s="100">
        <v>0</v>
      </c>
      <c r="AB51" s="100">
        <v>0</v>
      </c>
      <c r="AC51" s="100">
        <v>0</v>
      </c>
      <c r="AD51" s="100">
        <v>0</v>
      </c>
      <c r="AE51" s="100">
        <v>0</v>
      </c>
      <c r="AF51" s="100">
        <v>0</v>
      </c>
      <c r="AG51" s="100">
        <v>4048</v>
      </c>
      <c r="AH51" s="100">
        <v>4048</v>
      </c>
      <c r="AI51" s="100">
        <v>2323.2000000000003</v>
      </c>
      <c r="AJ51" s="100">
        <v>2323.2000000000003</v>
      </c>
      <c r="AK51" s="100">
        <v>0</v>
      </c>
      <c r="AL51" s="100">
        <v>0</v>
      </c>
      <c r="AM51" s="100">
        <v>0</v>
      </c>
      <c r="AN51" s="100">
        <v>0</v>
      </c>
      <c r="AO51" s="100">
        <v>2094.4</v>
      </c>
      <c r="AP51" s="100">
        <v>2103.1999999999998</v>
      </c>
      <c r="AQ51" s="100">
        <v>2.8000000000000003</v>
      </c>
      <c r="AR51" s="100">
        <v>0</v>
      </c>
      <c r="AS51" s="100">
        <v>40.6</v>
      </c>
      <c r="AT51" s="101">
        <v>795.9</v>
      </c>
    </row>
    <row r="52" spans="1:54" x14ac:dyDescent="0.2">
      <c r="A52" s="99" t="s">
        <v>14</v>
      </c>
      <c r="B52" s="100">
        <v>1232</v>
      </c>
      <c r="C52" s="100">
        <v>1066</v>
      </c>
      <c r="D52" s="100"/>
      <c r="E52" s="100"/>
      <c r="F52" s="100">
        <v>20.100000000000001</v>
      </c>
      <c r="G52" s="100">
        <v>13.35</v>
      </c>
      <c r="H52" s="100">
        <v>92</v>
      </c>
      <c r="I52" s="100">
        <v>522.4</v>
      </c>
      <c r="J52" s="100">
        <v>522.4</v>
      </c>
      <c r="K52" s="100">
        <v>68</v>
      </c>
      <c r="L52" s="100">
        <v>68.400000000000006</v>
      </c>
      <c r="M52" s="100">
        <v>263.2</v>
      </c>
      <c r="N52" s="100">
        <v>263.2</v>
      </c>
      <c r="O52" s="100">
        <v>213.6</v>
      </c>
      <c r="P52" s="100">
        <v>214</v>
      </c>
      <c r="Q52" s="100">
        <v>2.4</v>
      </c>
      <c r="R52" s="100">
        <v>2.4</v>
      </c>
      <c r="S52" s="100">
        <v>0</v>
      </c>
      <c r="T52" s="100">
        <v>25.05</v>
      </c>
      <c r="U52" s="100">
        <v>524</v>
      </c>
      <c r="V52" s="100">
        <v>524.4</v>
      </c>
      <c r="W52" s="100">
        <v>530.4</v>
      </c>
      <c r="X52" s="100">
        <v>531</v>
      </c>
      <c r="Y52" s="100">
        <v>9.9</v>
      </c>
      <c r="Z52" s="100">
        <v>67.95</v>
      </c>
      <c r="AA52" s="100">
        <v>0</v>
      </c>
      <c r="AB52" s="100">
        <v>0</v>
      </c>
      <c r="AC52" s="100">
        <v>0</v>
      </c>
      <c r="AD52" s="100">
        <v>0</v>
      </c>
      <c r="AE52" s="100">
        <v>0</v>
      </c>
      <c r="AF52" s="100">
        <v>0</v>
      </c>
      <c r="AG52" s="100">
        <v>4769.6000000000004</v>
      </c>
      <c r="AH52" s="100">
        <v>4769.6000000000004</v>
      </c>
      <c r="AI52" s="100">
        <v>3080</v>
      </c>
      <c r="AJ52" s="100">
        <v>3062.4</v>
      </c>
      <c r="AK52" s="100">
        <v>0</v>
      </c>
      <c r="AL52" s="100">
        <v>0</v>
      </c>
      <c r="AM52" s="100">
        <v>0</v>
      </c>
      <c r="AN52" s="100">
        <v>0</v>
      </c>
      <c r="AO52" s="100">
        <v>2164.8000000000002</v>
      </c>
      <c r="AP52" s="100">
        <v>2156</v>
      </c>
      <c r="AQ52" s="100">
        <v>16.8</v>
      </c>
      <c r="AR52" s="100">
        <v>0</v>
      </c>
      <c r="AS52" s="100">
        <v>37.800000000000004</v>
      </c>
      <c r="AT52" s="101">
        <v>772.80000000000007</v>
      </c>
    </row>
    <row r="53" spans="1:54" x14ac:dyDescent="0.2">
      <c r="A53" s="99" t="s">
        <v>15</v>
      </c>
      <c r="B53" s="100">
        <v>1280</v>
      </c>
      <c r="C53" s="100">
        <v>1096</v>
      </c>
      <c r="D53" s="100"/>
      <c r="E53" s="100"/>
      <c r="F53" s="100">
        <v>21</v>
      </c>
      <c r="G53" s="100">
        <v>13.35</v>
      </c>
      <c r="H53" s="100">
        <v>91.8</v>
      </c>
      <c r="I53" s="100">
        <v>528</v>
      </c>
      <c r="J53" s="100">
        <v>528</v>
      </c>
      <c r="K53" s="100">
        <v>68</v>
      </c>
      <c r="L53" s="100">
        <v>68</v>
      </c>
      <c r="M53" s="100">
        <v>261.60000000000002</v>
      </c>
      <c r="N53" s="100">
        <v>262</v>
      </c>
      <c r="O53" s="100">
        <v>231.20000000000002</v>
      </c>
      <c r="P53" s="100">
        <v>231.20000000000002</v>
      </c>
      <c r="Q53" s="100">
        <v>2.4</v>
      </c>
      <c r="R53" s="100">
        <v>2.4</v>
      </c>
      <c r="S53" s="100">
        <v>0</v>
      </c>
      <c r="T53" s="100">
        <v>26.7</v>
      </c>
      <c r="U53" s="100">
        <v>536.79999999999995</v>
      </c>
      <c r="V53" s="100">
        <v>536.79999999999995</v>
      </c>
      <c r="W53" s="100">
        <v>543.6</v>
      </c>
      <c r="X53" s="100">
        <v>543.6</v>
      </c>
      <c r="Y53" s="100">
        <v>11.1</v>
      </c>
      <c r="Z53" s="100">
        <v>87.45</v>
      </c>
      <c r="AA53" s="100">
        <v>0</v>
      </c>
      <c r="AB53" s="100">
        <v>0</v>
      </c>
      <c r="AC53" s="100">
        <v>0</v>
      </c>
      <c r="AD53" s="100">
        <v>0</v>
      </c>
      <c r="AE53" s="100">
        <v>0</v>
      </c>
      <c r="AF53" s="100">
        <v>0</v>
      </c>
      <c r="AG53" s="100">
        <v>5068.8</v>
      </c>
      <c r="AH53" s="100">
        <v>5068.8</v>
      </c>
      <c r="AI53" s="100">
        <v>3432</v>
      </c>
      <c r="AJ53" s="100">
        <v>3432</v>
      </c>
      <c r="AK53" s="100">
        <v>0</v>
      </c>
      <c r="AL53" s="100">
        <v>0</v>
      </c>
      <c r="AM53" s="100">
        <v>0</v>
      </c>
      <c r="AN53" s="100">
        <v>0</v>
      </c>
      <c r="AO53" s="100">
        <v>2200</v>
      </c>
      <c r="AP53" s="100">
        <v>2200</v>
      </c>
      <c r="AQ53" s="100">
        <v>0</v>
      </c>
      <c r="AR53" s="100">
        <v>0</v>
      </c>
      <c r="AS53" s="100">
        <v>18.2</v>
      </c>
      <c r="AT53" s="101">
        <v>768.6</v>
      </c>
    </row>
    <row r="54" spans="1:54" x14ac:dyDescent="0.2">
      <c r="A54" s="99" t="s">
        <v>16</v>
      </c>
      <c r="B54" s="100">
        <v>1286</v>
      </c>
      <c r="C54" s="100">
        <v>1054</v>
      </c>
      <c r="D54" s="100"/>
      <c r="E54" s="100"/>
      <c r="F54" s="100">
        <v>20.100000000000001</v>
      </c>
      <c r="G54" s="100">
        <v>13.05</v>
      </c>
      <c r="H54" s="100">
        <v>88.600000000000009</v>
      </c>
      <c r="I54" s="100">
        <v>570.4</v>
      </c>
      <c r="J54" s="100">
        <v>570</v>
      </c>
      <c r="K54" s="100">
        <v>67.2</v>
      </c>
      <c r="L54" s="100">
        <v>67.2</v>
      </c>
      <c r="M54" s="100">
        <v>253.6</v>
      </c>
      <c r="N54" s="100">
        <v>253.6</v>
      </c>
      <c r="O54" s="100">
        <v>224.8</v>
      </c>
      <c r="P54" s="100">
        <v>224.4</v>
      </c>
      <c r="Q54" s="100">
        <v>2</v>
      </c>
      <c r="R54" s="100">
        <v>2</v>
      </c>
      <c r="S54" s="100">
        <v>0</v>
      </c>
      <c r="T54" s="100">
        <v>23.7</v>
      </c>
      <c r="U54" s="100">
        <v>516.79999999999995</v>
      </c>
      <c r="V54" s="100">
        <v>516.4</v>
      </c>
      <c r="W54" s="100">
        <v>529.20000000000005</v>
      </c>
      <c r="X54" s="100">
        <v>528.6</v>
      </c>
      <c r="Y54" s="100">
        <v>9.6</v>
      </c>
      <c r="Z54" s="100">
        <v>77.7</v>
      </c>
      <c r="AA54" s="100">
        <v>0</v>
      </c>
      <c r="AB54" s="100">
        <v>0</v>
      </c>
      <c r="AC54" s="100">
        <v>0</v>
      </c>
      <c r="AD54" s="100">
        <v>0</v>
      </c>
      <c r="AE54" s="100">
        <v>0</v>
      </c>
      <c r="AF54" s="100">
        <v>0</v>
      </c>
      <c r="AG54" s="100">
        <v>5526.4000000000005</v>
      </c>
      <c r="AH54" s="100">
        <v>5526.4000000000005</v>
      </c>
      <c r="AI54" s="100">
        <v>3344</v>
      </c>
      <c r="AJ54" s="100">
        <v>3352.8</v>
      </c>
      <c r="AK54" s="100">
        <v>0</v>
      </c>
      <c r="AL54" s="100">
        <v>0</v>
      </c>
      <c r="AM54" s="100">
        <v>105.60000000000001</v>
      </c>
      <c r="AN54" s="100">
        <v>96.8</v>
      </c>
      <c r="AO54" s="100">
        <v>2041.6000000000001</v>
      </c>
      <c r="AP54" s="100">
        <v>2032.8</v>
      </c>
      <c r="AQ54" s="100">
        <v>0</v>
      </c>
      <c r="AR54" s="100">
        <v>0</v>
      </c>
      <c r="AS54" s="100">
        <v>30.8</v>
      </c>
      <c r="AT54" s="101">
        <v>775.95</v>
      </c>
    </row>
    <row r="55" spans="1:54" x14ac:dyDescent="0.2">
      <c r="A55" s="99" t="s">
        <v>17</v>
      </c>
      <c r="B55" s="100">
        <v>1304</v>
      </c>
      <c r="C55" s="100">
        <v>1064</v>
      </c>
      <c r="D55" s="100"/>
      <c r="E55" s="100"/>
      <c r="F55" s="100">
        <v>21</v>
      </c>
      <c r="G55" s="100">
        <v>12.9</v>
      </c>
      <c r="H55" s="100">
        <v>82.4</v>
      </c>
      <c r="I55" s="100">
        <v>600</v>
      </c>
      <c r="J55" s="100">
        <v>599.6</v>
      </c>
      <c r="K55" s="100">
        <v>62.4</v>
      </c>
      <c r="L55" s="100">
        <v>62</v>
      </c>
      <c r="M55" s="100">
        <v>268.8</v>
      </c>
      <c r="N55" s="100">
        <v>268.8</v>
      </c>
      <c r="O55" s="100">
        <v>220.8</v>
      </c>
      <c r="P55" s="100">
        <v>220.8</v>
      </c>
      <c r="Q55" s="100">
        <v>2</v>
      </c>
      <c r="R55" s="100">
        <v>2</v>
      </c>
      <c r="S55" s="100">
        <v>0</v>
      </c>
      <c r="T55" s="100">
        <v>23.25</v>
      </c>
      <c r="U55" s="100">
        <v>517.6</v>
      </c>
      <c r="V55" s="100">
        <v>517.6</v>
      </c>
      <c r="W55" s="100">
        <v>522</v>
      </c>
      <c r="X55" s="100">
        <v>522</v>
      </c>
      <c r="Y55" s="100">
        <v>7.5</v>
      </c>
      <c r="Z55" s="100">
        <v>77.100000000000009</v>
      </c>
      <c r="AA55" s="100">
        <v>0</v>
      </c>
      <c r="AB55" s="100">
        <v>0</v>
      </c>
      <c r="AC55" s="100">
        <v>0</v>
      </c>
      <c r="AD55" s="100">
        <v>0</v>
      </c>
      <c r="AE55" s="100">
        <v>0</v>
      </c>
      <c r="AF55" s="100">
        <v>0</v>
      </c>
      <c r="AG55" s="100">
        <v>4505.6000000000004</v>
      </c>
      <c r="AH55" s="100">
        <v>4505.6000000000004</v>
      </c>
      <c r="AI55" s="100">
        <v>2816</v>
      </c>
      <c r="AJ55" s="100">
        <v>2824.8</v>
      </c>
      <c r="AK55" s="100">
        <v>0</v>
      </c>
      <c r="AL55" s="100">
        <v>0</v>
      </c>
      <c r="AM55" s="100">
        <v>0</v>
      </c>
      <c r="AN55" s="100">
        <v>0</v>
      </c>
      <c r="AO55" s="100">
        <v>2147.1999999999998</v>
      </c>
      <c r="AP55" s="100">
        <v>2147.1999999999998</v>
      </c>
      <c r="AQ55" s="100">
        <v>0</v>
      </c>
      <c r="AR55" s="100">
        <v>0</v>
      </c>
      <c r="AS55" s="100">
        <v>26.6</v>
      </c>
      <c r="AT55" s="101">
        <v>781.2</v>
      </c>
    </row>
    <row r="56" spans="1:54" x14ac:dyDescent="0.2">
      <c r="A56" s="99" t="s">
        <v>18</v>
      </c>
      <c r="B56" s="100">
        <v>1294</v>
      </c>
      <c r="C56" s="100">
        <v>1064</v>
      </c>
      <c r="D56" s="100"/>
      <c r="E56" s="100"/>
      <c r="F56" s="100">
        <v>21</v>
      </c>
      <c r="G56" s="100">
        <v>13.05</v>
      </c>
      <c r="H56" s="100">
        <v>88.8</v>
      </c>
      <c r="I56" s="100">
        <v>567.20000000000005</v>
      </c>
      <c r="J56" s="100">
        <v>567.6</v>
      </c>
      <c r="K56" s="100">
        <v>60.800000000000004</v>
      </c>
      <c r="L56" s="100">
        <v>60.800000000000004</v>
      </c>
      <c r="M56" s="100">
        <v>261.60000000000002</v>
      </c>
      <c r="N56" s="100">
        <v>261.2</v>
      </c>
      <c r="O56" s="100">
        <v>214.4</v>
      </c>
      <c r="P56" s="100">
        <v>214.8</v>
      </c>
      <c r="Q56" s="100">
        <v>2.4</v>
      </c>
      <c r="R56" s="100">
        <v>2.4</v>
      </c>
      <c r="S56" s="100">
        <v>0</v>
      </c>
      <c r="T56" s="100">
        <v>24.150000000000002</v>
      </c>
      <c r="U56" s="100">
        <v>524.79999999999995</v>
      </c>
      <c r="V56" s="100">
        <v>524.4</v>
      </c>
      <c r="W56" s="100">
        <v>524.4</v>
      </c>
      <c r="X56" s="100">
        <v>525</v>
      </c>
      <c r="Y56" s="100">
        <v>10.5</v>
      </c>
      <c r="Z56" s="100">
        <v>94.05</v>
      </c>
      <c r="AA56" s="100">
        <v>0</v>
      </c>
      <c r="AB56" s="100">
        <v>0</v>
      </c>
      <c r="AC56" s="100">
        <v>0</v>
      </c>
      <c r="AD56" s="100">
        <v>0</v>
      </c>
      <c r="AE56" s="100">
        <v>0</v>
      </c>
      <c r="AF56" s="100">
        <v>0</v>
      </c>
      <c r="AG56" s="100">
        <v>4840</v>
      </c>
      <c r="AH56" s="100">
        <v>4840</v>
      </c>
      <c r="AI56" s="100">
        <v>2939.2000000000003</v>
      </c>
      <c r="AJ56" s="100">
        <v>2921.6</v>
      </c>
      <c r="AK56" s="100">
        <v>0</v>
      </c>
      <c r="AL56" s="100">
        <v>0</v>
      </c>
      <c r="AM56" s="100">
        <v>0</v>
      </c>
      <c r="AN56" s="100">
        <v>0</v>
      </c>
      <c r="AO56" s="100">
        <v>2147.1999999999998</v>
      </c>
      <c r="AP56" s="100">
        <v>2147.1999999999998</v>
      </c>
      <c r="AQ56" s="100">
        <v>0</v>
      </c>
      <c r="AR56" s="100">
        <v>0</v>
      </c>
      <c r="AS56" s="100">
        <v>23.8</v>
      </c>
      <c r="AT56" s="101">
        <v>777</v>
      </c>
    </row>
    <row r="57" spans="1:54" x14ac:dyDescent="0.2">
      <c r="A57" s="99" t="s">
        <v>19</v>
      </c>
      <c r="B57" s="100">
        <v>1276</v>
      </c>
      <c r="C57" s="100">
        <v>1060</v>
      </c>
      <c r="D57" s="100"/>
      <c r="E57" s="100"/>
      <c r="F57" s="100">
        <v>20.400000000000002</v>
      </c>
      <c r="G57" s="100">
        <v>13.05</v>
      </c>
      <c r="H57" s="100">
        <v>79.8</v>
      </c>
      <c r="I57" s="100">
        <v>582.4</v>
      </c>
      <c r="J57" s="100">
        <v>582</v>
      </c>
      <c r="K57" s="100">
        <v>63.2</v>
      </c>
      <c r="L57" s="100">
        <v>63.2</v>
      </c>
      <c r="M57" s="100">
        <v>273.60000000000002</v>
      </c>
      <c r="N57" s="100">
        <v>273.60000000000002</v>
      </c>
      <c r="O57" s="100">
        <v>212</v>
      </c>
      <c r="P57" s="100">
        <v>212</v>
      </c>
      <c r="Q57" s="100">
        <v>2</v>
      </c>
      <c r="R57" s="100">
        <v>1.8</v>
      </c>
      <c r="S57" s="100">
        <v>0</v>
      </c>
      <c r="T57" s="100">
        <v>22.95</v>
      </c>
      <c r="U57" s="100">
        <v>524</v>
      </c>
      <c r="V57" s="100">
        <v>524.4</v>
      </c>
      <c r="W57" s="100">
        <v>524.4</v>
      </c>
      <c r="X57" s="100">
        <v>524.4</v>
      </c>
      <c r="Y57" s="100">
        <v>7.2</v>
      </c>
      <c r="Z57" s="100">
        <v>68.850000000000009</v>
      </c>
      <c r="AA57" s="100">
        <v>0</v>
      </c>
      <c r="AB57" s="100">
        <v>0</v>
      </c>
      <c r="AC57" s="100">
        <v>0</v>
      </c>
      <c r="AD57" s="100">
        <v>0</v>
      </c>
      <c r="AE57" s="100">
        <v>0</v>
      </c>
      <c r="AF57" s="100">
        <v>0</v>
      </c>
      <c r="AG57" s="100">
        <v>5561.6</v>
      </c>
      <c r="AH57" s="100">
        <v>5570.4000000000005</v>
      </c>
      <c r="AI57" s="100">
        <v>3361.6</v>
      </c>
      <c r="AJ57" s="100">
        <v>3379.2000000000003</v>
      </c>
      <c r="AK57" s="100">
        <v>0</v>
      </c>
      <c r="AL57" s="100">
        <v>0</v>
      </c>
      <c r="AM57" s="100">
        <v>17.600000000000001</v>
      </c>
      <c r="AN57" s="100">
        <v>26.400000000000002</v>
      </c>
      <c r="AO57" s="100">
        <v>2059.1999999999998</v>
      </c>
      <c r="AP57" s="100">
        <v>2068</v>
      </c>
      <c r="AQ57" s="100">
        <v>0</v>
      </c>
      <c r="AR57" s="100">
        <v>0</v>
      </c>
      <c r="AS57" s="100">
        <v>35</v>
      </c>
      <c r="AT57" s="101">
        <v>729.75</v>
      </c>
    </row>
    <row r="58" spans="1:54" x14ac:dyDescent="0.2">
      <c r="A58" s="99" t="s">
        <v>20</v>
      </c>
      <c r="B58" s="100">
        <v>1278</v>
      </c>
      <c r="C58" s="100">
        <v>1076</v>
      </c>
      <c r="D58" s="100"/>
      <c r="E58" s="100"/>
      <c r="F58" s="100">
        <v>18.600000000000001</v>
      </c>
      <c r="G58" s="100">
        <v>12</v>
      </c>
      <c r="H58" s="100">
        <v>83.8</v>
      </c>
      <c r="I58" s="100">
        <v>578.4</v>
      </c>
      <c r="J58" s="100">
        <v>578.80000000000007</v>
      </c>
      <c r="K58" s="100">
        <v>63.2</v>
      </c>
      <c r="L58" s="100">
        <v>63.2</v>
      </c>
      <c r="M58" s="100">
        <v>260</v>
      </c>
      <c r="N58" s="100">
        <v>260.39999999999998</v>
      </c>
      <c r="O58" s="100">
        <v>226.4</v>
      </c>
      <c r="P58" s="100">
        <v>226.4</v>
      </c>
      <c r="Q58" s="100">
        <v>2</v>
      </c>
      <c r="R58" s="100">
        <v>2.2000000000000002</v>
      </c>
      <c r="S58" s="100">
        <v>0</v>
      </c>
      <c r="T58" s="100">
        <v>25.650000000000002</v>
      </c>
      <c r="U58" s="100">
        <v>529.6</v>
      </c>
      <c r="V58" s="100">
        <v>529.20000000000005</v>
      </c>
      <c r="W58" s="100">
        <v>531.6</v>
      </c>
      <c r="X58" s="100">
        <v>531</v>
      </c>
      <c r="Y58" s="100">
        <v>7.5</v>
      </c>
      <c r="Z58" s="100">
        <v>60.9</v>
      </c>
      <c r="AA58" s="100">
        <v>0</v>
      </c>
      <c r="AB58" s="100">
        <v>0</v>
      </c>
      <c r="AC58" s="100">
        <v>0</v>
      </c>
      <c r="AD58" s="100">
        <v>0</v>
      </c>
      <c r="AE58" s="100">
        <v>0</v>
      </c>
      <c r="AF58" s="100">
        <v>0</v>
      </c>
      <c r="AG58" s="100">
        <v>5561.6</v>
      </c>
      <c r="AH58" s="100">
        <v>5561.6</v>
      </c>
      <c r="AI58" s="100">
        <v>3960</v>
      </c>
      <c r="AJ58" s="100">
        <v>3960</v>
      </c>
      <c r="AK58" s="100">
        <v>0</v>
      </c>
      <c r="AL58" s="100">
        <v>0</v>
      </c>
      <c r="AM58" s="100">
        <v>0</v>
      </c>
      <c r="AN58" s="100">
        <v>0</v>
      </c>
      <c r="AO58" s="100">
        <v>2235.2000000000003</v>
      </c>
      <c r="AP58" s="100">
        <v>2244</v>
      </c>
      <c r="AQ58" s="100">
        <v>0</v>
      </c>
      <c r="AR58" s="100">
        <v>0</v>
      </c>
      <c r="AS58" s="100">
        <v>40.6</v>
      </c>
      <c r="AT58" s="101">
        <v>756</v>
      </c>
    </row>
    <row r="59" spans="1:54" x14ac:dyDescent="0.2">
      <c r="A59" s="99" t="s">
        <v>21</v>
      </c>
      <c r="B59" s="100">
        <v>1198</v>
      </c>
      <c r="C59" s="100">
        <v>1056</v>
      </c>
      <c r="D59" s="100"/>
      <c r="E59" s="100"/>
      <c r="F59" s="100">
        <v>18</v>
      </c>
      <c r="G59" s="100">
        <v>11.85</v>
      </c>
      <c r="H59" s="100">
        <v>82</v>
      </c>
      <c r="I59" s="100">
        <v>508.8</v>
      </c>
      <c r="J59" s="100">
        <v>508.8</v>
      </c>
      <c r="K59" s="100">
        <v>62.4</v>
      </c>
      <c r="L59" s="100">
        <v>63.2</v>
      </c>
      <c r="M59" s="100">
        <v>255.20000000000002</v>
      </c>
      <c r="N59" s="100">
        <v>255.20000000000002</v>
      </c>
      <c r="O59" s="100">
        <v>223.20000000000002</v>
      </c>
      <c r="P59" s="100">
        <v>222.8</v>
      </c>
      <c r="Q59" s="100">
        <v>2.4</v>
      </c>
      <c r="R59" s="100">
        <v>2.4</v>
      </c>
      <c r="S59" s="100">
        <v>0</v>
      </c>
      <c r="T59" s="100">
        <v>25.5</v>
      </c>
      <c r="U59" s="100">
        <v>520</v>
      </c>
      <c r="V59" s="100">
        <v>520.4</v>
      </c>
      <c r="W59" s="100">
        <v>522</v>
      </c>
      <c r="X59" s="100">
        <v>522</v>
      </c>
      <c r="Y59" s="100">
        <v>8.1</v>
      </c>
      <c r="Z59" s="100">
        <v>59.25</v>
      </c>
      <c r="AA59" s="100">
        <v>0</v>
      </c>
      <c r="AB59" s="100">
        <v>0</v>
      </c>
      <c r="AC59" s="100">
        <v>0</v>
      </c>
      <c r="AD59" s="100">
        <v>0</v>
      </c>
      <c r="AE59" s="100">
        <v>0</v>
      </c>
      <c r="AF59" s="100">
        <v>0</v>
      </c>
      <c r="AG59" s="100">
        <v>6089.6</v>
      </c>
      <c r="AH59" s="100">
        <v>6089.6</v>
      </c>
      <c r="AI59" s="100">
        <v>4576</v>
      </c>
      <c r="AJ59" s="100">
        <v>4558.4000000000005</v>
      </c>
      <c r="AK59" s="100">
        <v>0</v>
      </c>
      <c r="AL59" s="100">
        <v>0</v>
      </c>
      <c r="AM59" s="100">
        <v>0</v>
      </c>
      <c r="AN59" s="100">
        <v>0</v>
      </c>
      <c r="AO59" s="100">
        <v>2288</v>
      </c>
      <c r="AP59" s="100">
        <v>2279.2000000000003</v>
      </c>
      <c r="AQ59" s="100">
        <v>0</v>
      </c>
      <c r="AR59" s="100">
        <v>0</v>
      </c>
      <c r="AS59" s="100">
        <v>35</v>
      </c>
      <c r="AT59" s="101">
        <v>748.65</v>
      </c>
    </row>
    <row r="60" spans="1:54" x14ac:dyDescent="0.2">
      <c r="A60" s="99" t="s">
        <v>22</v>
      </c>
      <c r="B60" s="100">
        <v>1190</v>
      </c>
      <c r="C60" s="100">
        <v>1114</v>
      </c>
      <c r="D60" s="100"/>
      <c r="E60" s="100"/>
      <c r="F60" s="100">
        <v>15.6</v>
      </c>
      <c r="G60" s="100">
        <v>12.3</v>
      </c>
      <c r="H60" s="100">
        <v>88</v>
      </c>
      <c r="I60" s="100">
        <v>484.8</v>
      </c>
      <c r="J60" s="100">
        <v>484.8</v>
      </c>
      <c r="K60" s="100">
        <v>65.599999999999994</v>
      </c>
      <c r="L60" s="100">
        <v>65.2</v>
      </c>
      <c r="M60" s="100">
        <v>268.8</v>
      </c>
      <c r="N60" s="100">
        <v>268.8</v>
      </c>
      <c r="O60" s="100">
        <v>238.4</v>
      </c>
      <c r="P60" s="100">
        <v>238.8</v>
      </c>
      <c r="Q60" s="100">
        <v>2.4</v>
      </c>
      <c r="R60" s="100">
        <v>2.4</v>
      </c>
      <c r="S60" s="100">
        <v>0</v>
      </c>
      <c r="T60" s="100">
        <v>28.8</v>
      </c>
      <c r="U60" s="100">
        <v>540</v>
      </c>
      <c r="V60" s="100">
        <v>539.6</v>
      </c>
      <c r="W60" s="100">
        <v>534</v>
      </c>
      <c r="X60" s="100">
        <v>534.6</v>
      </c>
      <c r="Y60" s="100">
        <v>6.9</v>
      </c>
      <c r="Z60" s="100">
        <v>52.95</v>
      </c>
      <c r="AA60" s="100">
        <v>0</v>
      </c>
      <c r="AB60" s="100">
        <v>0</v>
      </c>
      <c r="AC60" s="100">
        <v>0</v>
      </c>
      <c r="AD60" s="100">
        <v>0</v>
      </c>
      <c r="AE60" s="100">
        <v>0</v>
      </c>
      <c r="AF60" s="100">
        <v>0</v>
      </c>
      <c r="AG60" s="100">
        <v>5702.4000000000005</v>
      </c>
      <c r="AH60" s="100">
        <v>5693.6</v>
      </c>
      <c r="AI60" s="100">
        <v>4136</v>
      </c>
      <c r="AJ60" s="100">
        <v>4144.8</v>
      </c>
      <c r="AK60" s="100">
        <v>0</v>
      </c>
      <c r="AL60" s="100">
        <v>0</v>
      </c>
      <c r="AM60" s="100">
        <v>0</v>
      </c>
      <c r="AN60" s="100">
        <v>0</v>
      </c>
      <c r="AO60" s="100">
        <v>2252.8000000000002</v>
      </c>
      <c r="AP60" s="100">
        <v>2261.6</v>
      </c>
      <c r="AQ60" s="100">
        <v>0</v>
      </c>
      <c r="AR60" s="100">
        <v>0</v>
      </c>
      <c r="AS60" s="100">
        <v>44.800000000000004</v>
      </c>
      <c r="AT60" s="101">
        <v>746.55000000000007</v>
      </c>
    </row>
    <row r="61" spans="1:54" x14ac:dyDescent="0.2">
      <c r="A61" s="99" t="s">
        <v>23</v>
      </c>
      <c r="B61" s="100">
        <v>1228</v>
      </c>
      <c r="C61" s="100">
        <v>1130</v>
      </c>
      <c r="D61" s="100"/>
      <c r="E61" s="100"/>
      <c r="F61" s="100">
        <v>14.4</v>
      </c>
      <c r="G61" s="100">
        <v>13.05</v>
      </c>
      <c r="H61" s="100">
        <v>88.8</v>
      </c>
      <c r="I61" s="100">
        <v>500.8</v>
      </c>
      <c r="J61" s="100">
        <v>501.2</v>
      </c>
      <c r="K61" s="100">
        <v>65.599999999999994</v>
      </c>
      <c r="L61" s="100">
        <v>65.2</v>
      </c>
      <c r="M61" s="100">
        <v>268.8</v>
      </c>
      <c r="N61" s="100">
        <v>268.39999999999998</v>
      </c>
      <c r="O61" s="100">
        <v>240</v>
      </c>
      <c r="P61" s="100">
        <v>239.6</v>
      </c>
      <c r="Q61" s="100">
        <v>2.8000000000000003</v>
      </c>
      <c r="R61" s="100">
        <v>3</v>
      </c>
      <c r="S61" s="100">
        <v>0</v>
      </c>
      <c r="T61" s="100">
        <v>26.25</v>
      </c>
      <c r="U61" s="100">
        <v>554.4</v>
      </c>
      <c r="V61" s="100">
        <v>554.80000000000007</v>
      </c>
      <c r="W61" s="100">
        <v>541.20000000000005</v>
      </c>
      <c r="X61" s="100">
        <v>541.20000000000005</v>
      </c>
      <c r="Y61" s="100">
        <v>8.1</v>
      </c>
      <c r="Z61" s="100">
        <v>65.099999999999994</v>
      </c>
      <c r="AA61" s="100">
        <v>0</v>
      </c>
      <c r="AB61" s="100">
        <v>0</v>
      </c>
      <c r="AC61" s="100">
        <v>0</v>
      </c>
      <c r="AD61" s="100">
        <v>0</v>
      </c>
      <c r="AE61" s="100">
        <v>0</v>
      </c>
      <c r="AF61" s="100">
        <v>0</v>
      </c>
      <c r="AG61" s="100">
        <v>5280</v>
      </c>
      <c r="AH61" s="100">
        <v>5280</v>
      </c>
      <c r="AI61" s="100">
        <v>3854.4</v>
      </c>
      <c r="AJ61" s="100">
        <v>3854.4</v>
      </c>
      <c r="AK61" s="100">
        <v>0</v>
      </c>
      <c r="AL61" s="100">
        <v>0</v>
      </c>
      <c r="AM61" s="100">
        <v>0</v>
      </c>
      <c r="AN61" s="100">
        <v>0</v>
      </c>
      <c r="AO61" s="100">
        <v>2323.2000000000003</v>
      </c>
      <c r="AP61" s="100">
        <v>2314.4</v>
      </c>
      <c r="AQ61" s="100">
        <v>0</v>
      </c>
      <c r="AR61" s="100">
        <v>0</v>
      </c>
      <c r="AS61" s="100">
        <v>36.4</v>
      </c>
      <c r="AT61" s="101">
        <v>765.45</v>
      </c>
    </row>
    <row r="62" spans="1:54" x14ac:dyDescent="0.2">
      <c r="A62" s="99" t="s">
        <v>24</v>
      </c>
      <c r="B62" s="100">
        <v>1192</v>
      </c>
      <c r="C62" s="100">
        <v>1082</v>
      </c>
      <c r="D62" s="100"/>
      <c r="E62" s="100"/>
      <c r="F62" s="100">
        <v>15.3</v>
      </c>
      <c r="G62" s="100">
        <v>13.05</v>
      </c>
      <c r="H62" s="100">
        <v>80</v>
      </c>
      <c r="I62" s="100">
        <v>482.40000000000003</v>
      </c>
      <c r="J62" s="100">
        <v>482.40000000000003</v>
      </c>
      <c r="K62" s="100">
        <v>64</v>
      </c>
      <c r="L62" s="100">
        <v>64.400000000000006</v>
      </c>
      <c r="M62" s="100">
        <v>244.8</v>
      </c>
      <c r="N62" s="100">
        <v>244.8</v>
      </c>
      <c r="O62" s="100">
        <v>228.8</v>
      </c>
      <c r="P62" s="100">
        <v>228.8</v>
      </c>
      <c r="Q62" s="100">
        <v>3.2</v>
      </c>
      <c r="R62" s="100">
        <v>2.8000000000000003</v>
      </c>
      <c r="S62" s="100">
        <v>0</v>
      </c>
      <c r="T62" s="100">
        <v>26.25</v>
      </c>
      <c r="U62" s="100">
        <v>551.20000000000005</v>
      </c>
      <c r="V62" s="100">
        <v>550.80000000000007</v>
      </c>
      <c r="W62" s="100">
        <v>534</v>
      </c>
      <c r="X62" s="100">
        <v>533.4</v>
      </c>
      <c r="Y62" s="100">
        <v>6</v>
      </c>
      <c r="Z62" s="100">
        <v>62.1</v>
      </c>
      <c r="AA62" s="100">
        <v>0</v>
      </c>
      <c r="AB62" s="100">
        <v>0</v>
      </c>
      <c r="AC62" s="100">
        <v>0</v>
      </c>
      <c r="AD62" s="100">
        <v>0</v>
      </c>
      <c r="AE62" s="100">
        <v>0</v>
      </c>
      <c r="AF62" s="100">
        <v>0</v>
      </c>
      <c r="AG62" s="100">
        <v>5350.4000000000005</v>
      </c>
      <c r="AH62" s="100">
        <v>5368</v>
      </c>
      <c r="AI62" s="100">
        <v>4171.2</v>
      </c>
      <c r="AJ62" s="100">
        <v>4171.2</v>
      </c>
      <c r="AK62" s="100">
        <v>0</v>
      </c>
      <c r="AL62" s="100">
        <v>0</v>
      </c>
      <c r="AM62" s="100">
        <v>0</v>
      </c>
      <c r="AN62" s="100">
        <v>0</v>
      </c>
      <c r="AO62" s="100">
        <v>2323.2000000000003</v>
      </c>
      <c r="AP62" s="100">
        <v>2332</v>
      </c>
      <c r="AQ62" s="100">
        <v>0</v>
      </c>
      <c r="AR62" s="100">
        <v>0</v>
      </c>
      <c r="AS62" s="100">
        <v>30.8</v>
      </c>
      <c r="AT62" s="101">
        <v>742.35</v>
      </c>
    </row>
    <row r="63" spans="1:54" x14ac:dyDescent="0.2">
      <c r="A63" s="99" t="s">
        <v>25</v>
      </c>
      <c r="B63" s="100">
        <v>1176</v>
      </c>
      <c r="C63" s="100">
        <v>1040</v>
      </c>
      <c r="D63" s="100"/>
      <c r="E63" s="100"/>
      <c r="F63" s="100">
        <v>16.5</v>
      </c>
      <c r="G63" s="100">
        <v>14.1</v>
      </c>
      <c r="H63" s="100">
        <v>77.8</v>
      </c>
      <c r="I63" s="100">
        <v>467.2</v>
      </c>
      <c r="J63" s="100">
        <v>467.2</v>
      </c>
      <c r="K63" s="100">
        <v>63.2</v>
      </c>
      <c r="L63" s="100">
        <v>62.800000000000004</v>
      </c>
      <c r="M63" s="100">
        <v>223.20000000000002</v>
      </c>
      <c r="N63" s="100">
        <v>223.6</v>
      </c>
      <c r="O63" s="100">
        <v>212.8</v>
      </c>
      <c r="P63" s="100">
        <v>212.8</v>
      </c>
      <c r="Q63" s="100">
        <v>2.8000000000000003</v>
      </c>
      <c r="R63" s="100">
        <v>3</v>
      </c>
      <c r="S63" s="100">
        <v>0</v>
      </c>
      <c r="T63" s="100">
        <v>25.5</v>
      </c>
      <c r="U63" s="100">
        <v>550.4</v>
      </c>
      <c r="V63" s="100">
        <v>550.80000000000007</v>
      </c>
      <c r="W63" s="100">
        <v>547.20000000000005</v>
      </c>
      <c r="X63" s="100">
        <v>547.20000000000005</v>
      </c>
      <c r="Y63" s="100">
        <v>8.1</v>
      </c>
      <c r="Z63" s="100">
        <v>53.4</v>
      </c>
      <c r="AA63" s="100">
        <v>0</v>
      </c>
      <c r="AB63" s="100">
        <v>0</v>
      </c>
      <c r="AC63" s="100">
        <v>0</v>
      </c>
      <c r="AD63" s="100">
        <v>0</v>
      </c>
      <c r="AE63" s="100">
        <v>0</v>
      </c>
      <c r="AF63" s="100">
        <v>0</v>
      </c>
      <c r="AG63" s="100">
        <v>5280</v>
      </c>
      <c r="AH63" s="100">
        <v>5262.4000000000005</v>
      </c>
      <c r="AI63" s="100">
        <v>3784</v>
      </c>
      <c r="AJ63" s="100">
        <v>3792.8</v>
      </c>
      <c r="AK63" s="100">
        <v>0</v>
      </c>
      <c r="AL63" s="100">
        <v>0</v>
      </c>
      <c r="AM63" s="100">
        <v>0</v>
      </c>
      <c r="AN63" s="100">
        <v>0</v>
      </c>
      <c r="AO63" s="100">
        <v>2147.1999999999998</v>
      </c>
      <c r="AP63" s="100">
        <v>2147.1999999999998</v>
      </c>
      <c r="AQ63" s="100">
        <v>0</v>
      </c>
      <c r="AR63" s="100">
        <v>0</v>
      </c>
      <c r="AS63" s="100">
        <v>25.2</v>
      </c>
      <c r="AT63" s="101">
        <v>708.75</v>
      </c>
    </row>
    <row r="64" spans="1:54" ht="13.5" thickBot="1" x14ac:dyDescent="0.25">
      <c r="A64" s="102" t="s">
        <v>26</v>
      </c>
      <c r="B64" s="103">
        <v>1190</v>
      </c>
      <c r="C64" s="103">
        <v>1054</v>
      </c>
      <c r="D64" s="103"/>
      <c r="E64" s="103"/>
      <c r="F64" s="103">
        <v>16.5</v>
      </c>
      <c r="G64" s="103">
        <v>15</v>
      </c>
      <c r="H64" s="103">
        <v>83.2</v>
      </c>
      <c r="I64" s="103">
        <v>448.8</v>
      </c>
      <c r="J64" s="103">
        <v>448.40000000000003</v>
      </c>
      <c r="K64" s="103">
        <v>64</v>
      </c>
      <c r="L64" s="103">
        <v>64.400000000000006</v>
      </c>
      <c r="M64" s="103">
        <v>205.6</v>
      </c>
      <c r="N64" s="103">
        <v>206</v>
      </c>
      <c r="O64" s="103">
        <v>217.6</v>
      </c>
      <c r="P64" s="103">
        <v>217.6</v>
      </c>
      <c r="Q64" s="103">
        <v>3.2</v>
      </c>
      <c r="R64" s="103">
        <v>3</v>
      </c>
      <c r="S64" s="103">
        <v>0</v>
      </c>
      <c r="T64" s="103">
        <v>30.3</v>
      </c>
      <c r="U64" s="103">
        <v>569.6</v>
      </c>
      <c r="V64" s="103">
        <v>569.20000000000005</v>
      </c>
      <c r="W64" s="103">
        <v>561.6</v>
      </c>
      <c r="X64" s="103">
        <v>561.6</v>
      </c>
      <c r="Y64" s="103">
        <v>6.3</v>
      </c>
      <c r="Z64" s="103">
        <v>59.7</v>
      </c>
      <c r="AA64" s="103">
        <v>0</v>
      </c>
      <c r="AB64" s="103">
        <v>0</v>
      </c>
      <c r="AC64" s="103">
        <v>0</v>
      </c>
      <c r="AD64" s="103">
        <v>0</v>
      </c>
      <c r="AE64" s="103">
        <v>0</v>
      </c>
      <c r="AF64" s="103">
        <v>0</v>
      </c>
      <c r="AG64" s="103">
        <v>4664</v>
      </c>
      <c r="AH64" s="103">
        <v>4664</v>
      </c>
      <c r="AI64" s="103">
        <v>3713.6</v>
      </c>
      <c r="AJ64" s="103">
        <v>3704.8</v>
      </c>
      <c r="AK64" s="103">
        <v>0</v>
      </c>
      <c r="AL64" s="103">
        <v>0</v>
      </c>
      <c r="AM64" s="103">
        <v>0</v>
      </c>
      <c r="AN64" s="103">
        <v>0</v>
      </c>
      <c r="AO64" s="103">
        <v>2446.4</v>
      </c>
      <c r="AP64" s="103">
        <v>2428.8000000000002</v>
      </c>
      <c r="AQ64" s="103">
        <v>0</v>
      </c>
      <c r="AR64" s="103">
        <v>0</v>
      </c>
      <c r="AS64" s="103">
        <v>33.6</v>
      </c>
      <c r="AT64" s="104">
        <v>735</v>
      </c>
    </row>
    <row r="65" spans="1:46" x14ac:dyDescent="0.2">
      <c r="A65" s="87" t="s">
        <v>2</v>
      </c>
      <c r="B65" s="91">
        <v>29188</v>
      </c>
      <c r="C65" s="91">
        <v>25266</v>
      </c>
      <c r="D65" s="91">
        <v>0</v>
      </c>
      <c r="E65" s="91">
        <v>0</v>
      </c>
      <c r="F65" s="91">
        <v>403.8</v>
      </c>
      <c r="G65" s="91">
        <v>313.50000000000006</v>
      </c>
      <c r="H65" s="91">
        <v>2021.7999999999997</v>
      </c>
      <c r="I65" s="91">
        <v>12203.199999999997</v>
      </c>
      <c r="J65" s="91">
        <v>12203.199999999999</v>
      </c>
      <c r="K65" s="91">
        <v>1480.8</v>
      </c>
      <c r="L65" s="91">
        <v>1481.2000000000003</v>
      </c>
      <c r="M65" s="91">
        <v>5585.5999999999995</v>
      </c>
      <c r="N65" s="91">
        <v>5586.4</v>
      </c>
      <c r="O65" s="91">
        <v>5236.8000000000011</v>
      </c>
      <c r="P65" s="91">
        <v>5236.800000000002</v>
      </c>
      <c r="Q65" s="91">
        <v>63.199999999999996</v>
      </c>
      <c r="R65" s="91">
        <v>63.199999999999996</v>
      </c>
      <c r="S65" s="91">
        <v>0</v>
      </c>
      <c r="T65" s="91">
        <v>624.29999999999984</v>
      </c>
      <c r="U65" s="91">
        <v>13000.800000000001</v>
      </c>
      <c r="V65" s="91">
        <v>13000.399999999998</v>
      </c>
      <c r="W65" s="91">
        <v>12820.800000000001</v>
      </c>
      <c r="X65" s="91">
        <v>12820.2</v>
      </c>
      <c r="Y65" s="91">
        <v>202.79999999999998</v>
      </c>
      <c r="Z65" s="91">
        <v>1565.7000000000003</v>
      </c>
      <c r="AA65" s="91">
        <v>0</v>
      </c>
      <c r="AB65" s="91">
        <v>0</v>
      </c>
      <c r="AC65" s="91">
        <v>0</v>
      </c>
      <c r="AD65" s="91">
        <v>0</v>
      </c>
      <c r="AE65" s="91">
        <v>0</v>
      </c>
      <c r="AF65" s="91">
        <v>0</v>
      </c>
      <c r="AG65" s="91">
        <v>126737.60000000001</v>
      </c>
      <c r="AH65" s="91">
        <v>126737.60000000001</v>
      </c>
      <c r="AI65" s="91">
        <v>89988.799999999988</v>
      </c>
      <c r="AJ65" s="91">
        <v>89988.799999999988</v>
      </c>
      <c r="AK65" s="91">
        <v>0</v>
      </c>
      <c r="AL65" s="91">
        <v>0</v>
      </c>
      <c r="AM65" s="91">
        <v>123.20000000000002</v>
      </c>
      <c r="AN65" s="91">
        <v>123.2</v>
      </c>
      <c r="AO65" s="91">
        <v>53239.999999999985</v>
      </c>
      <c r="AP65" s="91">
        <v>53222.399999999994</v>
      </c>
      <c r="AQ65" s="91">
        <v>184.8</v>
      </c>
      <c r="AR65" s="91">
        <v>0</v>
      </c>
      <c r="AS65" s="91">
        <v>684.6</v>
      </c>
      <c r="AT65" s="91">
        <v>18085.2</v>
      </c>
    </row>
    <row r="71" spans="1:46" ht="18" x14ac:dyDescent="0.25">
      <c r="A71" s="139" t="s">
        <v>131</v>
      </c>
      <c r="B71" s="139"/>
      <c r="C71" s="139"/>
      <c r="D71" s="139"/>
      <c r="E71" s="139"/>
      <c r="F71" s="139"/>
      <c r="G71" s="111"/>
      <c r="H71" s="111"/>
      <c r="I71" s="111"/>
      <c r="J71" s="111"/>
      <c r="K71" s="111"/>
      <c r="L71" s="111"/>
      <c r="M71" s="111"/>
      <c r="N71" s="111"/>
      <c r="O71" s="111"/>
    </row>
    <row r="72" spans="1:46" ht="18.75" thickBot="1" x14ac:dyDescent="0.3">
      <c r="A72" s="140" t="s">
        <v>86</v>
      </c>
      <c r="B72" s="141"/>
      <c r="C72" s="141"/>
      <c r="D72" s="141"/>
      <c r="E72" s="141"/>
      <c r="F72" s="81"/>
      <c r="G72" s="81"/>
      <c r="H72" s="140" t="s">
        <v>87</v>
      </c>
      <c r="I72" s="141"/>
      <c r="J72" s="141"/>
      <c r="K72" s="141"/>
      <c r="L72" s="141"/>
      <c r="M72" s="81"/>
      <c r="N72" s="81"/>
      <c r="O72" s="81"/>
    </row>
    <row r="73" spans="1:46" ht="13.5" thickBot="1" x14ac:dyDescent="0.25">
      <c r="A73" s="142" t="s">
        <v>88</v>
      </c>
      <c r="B73" s="143"/>
      <c r="C73" s="112" t="s">
        <v>89</v>
      </c>
      <c r="D73" s="112" t="s">
        <v>90</v>
      </c>
      <c r="E73" s="112" t="s">
        <v>91</v>
      </c>
      <c r="F73" s="113"/>
      <c r="G73" s="81"/>
      <c r="H73" s="142" t="s">
        <v>88</v>
      </c>
      <c r="I73" s="143"/>
      <c r="J73" s="112" t="s">
        <v>89</v>
      </c>
      <c r="K73" s="112" t="s">
        <v>90</v>
      </c>
      <c r="L73" s="112" t="s">
        <v>91</v>
      </c>
      <c r="M73" s="81"/>
      <c r="N73" s="81"/>
      <c r="O73" s="81"/>
    </row>
    <row r="74" spans="1:46" ht="38.25" x14ac:dyDescent="0.2">
      <c r="A74" s="114" t="s">
        <v>92</v>
      </c>
      <c r="B74" s="115" t="s">
        <v>93</v>
      </c>
      <c r="C74" s="116">
        <v>16000</v>
      </c>
      <c r="D74" s="116">
        <v>16000</v>
      </c>
      <c r="E74" s="116">
        <v>16000</v>
      </c>
      <c r="F74" s="113"/>
      <c r="G74" s="81"/>
      <c r="H74" s="114" t="s">
        <v>92</v>
      </c>
      <c r="I74" s="115" t="s">
        <v>93</v>
      </c>
      <c r="J74" s="116">
        <v>16000</v>
      </c>
      <c r="K74" s="116">
        <v>16000</v>
      </c>
      <c r="L74" s="116">
        <v>16000</v>
      </c>
      <c r="M74" s="81"/>
      <c r="N74" s="81"/>
      <c r="O74" s="81"/>
    </row>
    <row r="75" spans="1:46" ht="38.25" x14ac:dyDescent="0.2">
      <c r="A75" s="117" t="s">
        <v>94</v>
      </c>
      <c r="B75" s="118" t="s">
        <v>95</v>
      </c>
      <c r="C75" s="119">
        <v>23</v>
      </c>
      <c r="D75" s="119">
        <v>23</v>
      </c>
      <c r="E75" s="119">
        <v>23</v>
      </c>
      <c r="F75" s="113"/>
      <c r="G75" s="81"/>
      <c r="H75" s="117" t="s">
        <v>94</v>
      </c>
      <c r="I75" s="118" t="s">
        <v>95</v>
      </c>
      <c r="J75" s="119">
        <v>23</v>
      </c>
      <c r="K75" s="119">
        <v>23</v>
      </c>
      <c r="L75" s="119">
        <v>23</v>
      </c>
      <c r="M75" s="81"/>
      <c r="N75" s="81"/>
      <c r="O75" s="81"/>
    </row>
    <row r="76" spans="1:46" x14ac:dyDescent="0.2">
      <c r="A76" s="136" t="s">
        <v>96</v>
      </c>
      <c r="B76" s="118" t="s">
        <v>97</v>
      </c>
      <c r="C76" s="119">
        <v>103</v>
      </c>
      <c r="D76" s="119">
        <v>103</v>
      </c>
      <c r="E76" s="119">
        <v>103</v>
      </c>
      <c r="F76" s="120"/>
      <c r="G76" s="81"/>
      <c r="H76" s="136" t="s">
        <v>96</v>
      </c>
      <c r="I76" s="118" t="s">
        <v>97</v>
      </c>
      <c r="J76" s="119">
        <v>103</v>
      </c>
      <c r="K76" s="119">
        <v>103</v>
      </c>
      <c r="L76" s="119">
        <v>103</v>
      </c>
      <c r="M76" s="81"/>
      <c r="N76" s="81"/>
      <c r="O76" s="81"/>
    </row>
    <row r="77" spans="1:46" x14ac:dyDescent="0.2">
      <c r="A77" s="137"/>
      <c r="B77" s="118" t="s">
        <v>98</v>
      </c>
      <c r="C77" s="119">
        <v>110</v>
      </c>
      <c r="D77" s="119">
        <v>110</v>
      </c>
      <c r="E77" s="119">
        <v>110</v>
      </c>
      <c r="F77" s="120"/>
      <c r="G77" s="81"/>
      <c r="H77" s="137"/>
      <c r="I77" s="118" t="s">
        <v>98</v>
      </c>
      <c r="J77" s="119">
        <v>110</v>
      </c>
      <c r="K77" s="119">
        <v>110</v>
      </c>
      <c r="L77" s="119">
        <v>110</v>
      </c>
      <c r="M77" s="81"/>
      <c r="N77" s="81"/>
      <c r="O77" s="81"/>
    </row>
    <row r="78" spans="1:46" x14ac:dyDescent="0.2">
      <c r="A78" s="138"/>
      <c r="B78" s="118" t="s">
        <v>99</v>
      </c>
      <c r="C78" s="119">
        <v>75</v>
      </c>
      <c r="D78" s="119">
        <v>75</v>
      </c>
      <c r="E78" s="119">
        <v>75</v>
      </c>
      <c r="F78" s="120"/>
      <c r="G78" s="81"/>
      <c r="H78" s="138"/>
      <c r="I78" s="118" t="s">
        <v>99</v>
      </c>
      <c r="J78" s="119">
        <v>75</v>
      </c>
      <c r="K78" s="119">
        <v>75</v>
      </c>
      <c r="L78" s="119">
        <v>75</v>
      </c>
      <c r="M78" s="81"/>
      <c r="N78" s="81"/>
      <c r="O78" s="81"/>
    </row>
    <row r="79" spans="1:46" ht="38.25" x14ac:dyDescent="0.2">
      <c r="A79" s="117" t="s">
        <v>100</v>
      </c>
      <c r="B79" s="118" t="s">
        <v>101</v>
      </c>
      <c r="C79" s="119">
        <v>0.62</v>
      </c>
      <c r="D79" s="119">
        <v>0.62</v>
      </c>
      <c r="E79" s="119">
        <v>0.62</v>
      </c>
      <c r="F79" s="120"/>
      <c r="G79" s="81"/>
      <c r="H79" s="117" t="s">
        <v>100</v>
      </c>
      <c r="I79" s="118" t="s">
        <v>101</v>
      </c>
      <c r="J79" s="119">
        <v>0.61</v>
      </c>
      <c r="K79" s="119">
        <v>0.61</v>
      </c>
      <c r="L79" s="119">
        <v>0.61</v>
      </c>
      <c r="M79" s="81"/>
      <c r="N79" s="81"/>
      <c r="O79" s="81"/>
    </row>
    <row r="80" spans="1:46" x14ac:dyDescent="0.2">
      <c r="A80" s="136" t="s">
        <v>102</v>
      </c>
      <c r="B80" s="118" t="s">
        <v>103</v>
      </c>
      <c r="C80" s="119">
        <v>17.7</v>
      </c>
      <c r="D80" s="119">
        <v>17.7</v>
      </c>
      <c r="E80" s="119">
        <v>17.7</v>
      </c>
      <c r="F80" s="120"/>
      <c r="G80" s="81"/>
      <c r="H80" s="136" t="s">
        <v>102</v>
      </c>
      <c r="I80" s="118" t="s">
        <v>103</v>
      </c>
      <c r="J80" s="119">
        <v>17.7</v>
      </c>
      <c r="K80" s="119">
        <v>17.7</v>
      </c>
      <c r="L80" s="119">
        <v>17.7</v>
      </c>
      <c r="M80" s="81"/>
      <c r="N80" s="81"/>
      <c r="O80" s="81"/>
    </row>
    <row r="81" spans="1:15" x14ac:dyDescent="0.2">
      <c r="A81" s="137"/>
      <c r="B81" s="118" t="s">
        <v>104</v>
      </c>
      <c r="C81" s="119">
        <v>10.7</v>
      </c>
      <c r="D81" s="119">
        <v>10.7</v>
      </c>
      <c r="E81" s="119">
        <v>10.7</v>
      </c>
      <c r="F81" s="120"/>
      <c r="G81" s="81"/>
      <c r="H81" s="137"/>
      <c r="I81" s="118" t="s">
        <v>104</v>
      </c>
      <c r="J81" s="119">
        <v>10.7</v>
      </c>
      <c r="K81" s="119">
        <v>10.7</v>
      </c>
      <c r="L81" s="119">
        <v>10.7</v>
      </c>
      <c r="M81" s="81"/>
      <c r="N81" s="81"/>
      <c r="O81" s="81"/>
    </row>
    <row r="82" spans="1:15" x14ac:dyDescent="0.2">
      <c r="A82" s="138"/>
      <c r="B82" s="118" t="s">
        <v>105</v>
      </c>
      <c r="C82" s="119">
        <v>6</v>
      </c>
      <c r="D82" s="119">
        <v>6</v>
      </c>
      <c r="E82" s="119">
        <v>6</v>
      </c>
      <c r="F82" s="120"/>
      <c r="G82" s="81"/>
      <c r="H82" s="138"/>
      <c r="I82" s="118" t="s">
        <v>105</v>
      </c>
      <c r="J82" s="119">
        <v>6</v>
      </c>
      <c r="K82" s="119">
        <v>6</v>
      </c>
      <c r="L82" s="119">
        <v>6</v>
      </c>
      <c r="M82" s="81"/>
      <c r="N82" s="121" t="s">
        <v>106</v>
      </c>
      <c r="O82" s="121" t="s">
        <v>107</v>
      </c>
    </row>
    <row r="83" spans="1:15" x14ac:dyDescent="0.2">
      <c r="A83" s="136" t="s">
        <v>108</v>
      </c>
      <c r="B83" s="118" t="s">
        <v>109</v>
      </c>
      <c r="C83" s="122">
        <f>B10</f>
        <v>1488</v>
      </c>
      <c r="D83" s="122">
        <f>B16</f>
        <v>2338</v>
      </c>
      <c r="E83" s="122">
        <f>B28</f>
        <v>2234</v>
      </c>
      <c r="F83" s="120"/>
      <c r="G83" s="81"/>
      <c r="H83" s="136" t="s">
        <v>108</v>
      </c>
      <c r="I83" s="118" t="s">
        <v>109</v>
      </c>
      <c r="J83" s="122">
        <f>C10</f>
        <v>1404</v>
      </c>
      <c r="K83" s="122">
        <f>C16</f>
        <v>2418</v>
      </c>
      <c r="L83" s="122">
        <f>C28</f>
        <v>2184</v>
      </c>
      <c r="M83" s="123">
        <v>4</v>
      </c>
      <c r="N83" s="124">
        <f>(C83+C86+J83+J86)/1000</f>
        <v>3.9087499999999999</v>
      </c>
      <c r="O83" s="124">
        <f>(C84+C87+J84+J87)/1000</f>
        <v>2.7706500000000003</v>
      </c>
    </row>
    <row r="84" spans="1:15" x14ac:dyDescent="0.2">
      <c r="A84" s="137"/>
      <c r="B84" s="118" t="s">
        <v>110</v>
      </c>
      <c r="C84" s="122">
        <f>B44</f>
        <v>1066</v>
      </c>
      <c r="D84" s="122">
        <f>B50</f>
        <v>1286</v>
      </c>
      <c r="E84" s="122">
        <f>B62</f>
        <v>1192</v>
      </c>
      <c r="F84" s="120"/>
      <c r="G84" s="81"/>
      <c r="H84" s="137"/>
      <c r="I84" s="118" t="s">
        <v>110</v>
      </c>
      <c r="J84" s="122">
        <f>C44</f>
        <v>970</v>
      </c>
      <c r="K84" s="122">
        <f>C50</f>
        <v>1052</v>
      </c>
      <c r="L84" s="122">
        <f>C62</f>
        <v>1082</v>
      </c>
      <c r="M84" s="123">
        <v>10</v>
      </c>
      <c r="N84" s="124">
        <f>(D83+D86+K83+K86)/1000</f>
        <v>6.9826999999999995</v>
      </c>
      <c r="O84" s="124">
        <f>(D84+D87+K84+K87)/1000</f>
        <v>3.3109999999999999</v>
      </c>
    </row>
    <row r="85" spans="1:15" x14ac:dyDescent="0.2">
      <c r="A85" s="137"/>
      <c r="B85" s="118" t="s">
        <v>111</v>
      </c>
      <c r="C85" s="125">
        <f>SQRT(C83^2+C84^2)</f>
        <v>1830.4371062672435</v>
      </c>
      <c r="D85" s="125">
        <f t="shared" ref="D85:E85" si="1">SQRT(D83^2+D84^2)</f>
        <v>2668.3403081316296</v>
      </c>
      <c r="E85" s="125">
        <f t="shared" si="1"/>
        <v>2532.1176907876934</v>
      </c>
      <c r="F85" s="120"/>
      <c r="G85" s="81"/>
      <c r="H85" s="137"/>
      <c r="I85" s="118" t="s">
        <v>111</v>
      </c>
      <c r="J85" s="125">
        <f>SQRT(J83^2+J84^2)</f>
        <v>1706.4923088018886</v>
      </c>
      <c r="K85" s="125">
        <f t="shared" ref="K85:L85" si="2">SQRT(K83^2+K84^2)</f>
        <v>2636.9353424003402</v>
      </c>
      <c r="L85" s="125">
        <f t="shared" si="2"/>
        <v>2437.3305069276098</v>
      </c>
      <c r="M85" s="121">
        <v>22</v>
      </c>
      <c r="N85" s="124">
        <f>(E83+E86+L83+L86)/1000</f>
        <v>6.2169999999999996</v>
      </c>
      <c r="O85" s="124">
        <f>(E84+E87+L84+L87)/1000</f>
        <v>3.0471500000000002</v>
      </c>
    </row>
    <row r="86" spans="1:15" x14ac:dyDescent="0.2">
      <c r="A86" s="137"/>
      <c r="B86" s="118" t="s">
        <v>112</v>
      </c>
      <c r="C86" s="122">
        <f>AQ10+AS10</f>
        <v>123.19999999999999</v>
      </c>
      <c r="D86" s="122">
        <f>AQ16+AS16</f>
        <v>469</v>
      </c>
      <c r="E86" s="122">
        <f>AQ28+AS28</f>
        <v>182</v>
      </c>
      <c r="F86" s="120"/>
      <c r="G86" s="81"/>
      <c r="H86" s="137"/>
      <c r="I86" s="118" t="s">
        <v>112</v>
      </c>
      <c r="J86" s="122">
        <f>AR10+AT10</f>
        <v>893.55000000000007</v>
      </c>
      <c r="K86" s="122">
        <f>AR16+AT16</f>
        <v>1757.7</v>
      </c>
      <c r="L86" s="122">
        <f>AR28+AT28</f>
        <v>1617</v>
      </c>
      <c r="M86" s="81"/>
      <c r="N86" s="81"/>
      <c r="O86" s="81"/>
    </row>
    <row r="87" spans="1:15" x14ac:dyDescent="0.2">
      <c r="A87" s="137"/>
      <c r="B87" s="118" t="s">
        <v>113</v>
      </c>
      <c r="C87" s="122">
        <f>AQ44+AS44</f>
        <v>15.4</v>
      </c>
      <c r="D87" s="122">
        <f>AQ50+AS50</f>
        <v>179.2</v>
      </c>
      <c r="E87" s="122">
        <f>AQ62+AS62</f>
        <v>30.8</v>
      </c>
      <c r="F87" s="120"/>
      <c r="G87" s="81"/>
      <c r="H87" s="137"/>
      <c r="I87" s="118" t="s">
        <v>113</v>
      </c>
      <c r="J87" s="122">
        <f>AR44+AT44</f>
        <v>719.25</v>
      </c>
      <c r="K87" s="122">
        <f>AR50+AT50</f>
        <v>793.80000000000007</v>
      </c>
      <c r="L87" s="122">
        <f>AR62+AT62</f>
        <v>742.35</v>
      </c>
      <c r="M87" s="120"/>
      <c r="N87" s="120"/>
      <c r="O87" s="120"/>
    </row>
    <row r="88" spans="1:15" x14ac:dyDescent="0.2">
      <c r="A88" s="137"/>
      <c r="B88" s="118" t="s">
        <v>114</v>
      </c>
      <c r="C88" s="125">
        <f>SQRT(C86^2+C87^2)</f>
        <v>124.15876932379766</v>
      </c>
      <c r="D88" s="125">
        <f t="shared" ref="D88:E88" si="3">SQRT(D86^2+D87^2)</f>
        <v>502.06935775846745</v>
      </c>
      <c r="E88" s="125">
        <f t="shared" si="3"/>
        <v>184.58775690711451</v>
      </c>
      <c r="F88" s="120"/>
      <c r="G88" s="81"/>
      <c r="H88" s="137"/>
      <c r="I88" s="118" t="s">
        <v>114</v>
      </c>
      <c r="J88" s="125">
        <f>SQRT(J86^2+J87^2)</f>
        <v>1147.0624067591091</v>
      </c>
      <c r="K88" s="125">
        <f t="shared" ref="K88:L88" si="4">SQRT(K86^2+K87^2)</f>
        <v>1928.6336432822072</v>
      </c>
      <c r="L88" s="125">
        <f t="shared" si="4"/>
        <v>1779.2617914461041</v>
      </c>
      <c r="M88" s="120"/>
      <c r="N88" s="120"/>
      <c r="O88" s="120"/>
    </row>
    <row r="89" spans="1:15" x14ac:dyDescent="0.2">
      <c r="A89" s="138"/>
      <c r="B89" s="118" t="s">
        <v>115</v>
      </c>
      <c r="C89" s="125">
        <f>SQRT((C83+C86)^2+(C84+C87)^2)</f>
        <v>1940.4616461038338</v>
      </c>
      <c r="D89" s="125">
        <f t="shared" ref="D89:E89" si="5">SQRT((D83+D86)^2+(D84+D87)^2)</f>
        <v>3166.3954332963531</v>
      </c>
      <c r="E89" s="125">
        <f t="shared" si="5"/>
        <v>2707.8212348676193</v>
      </c>
      <c r="F89" s="120"/>
      <c r="G89" s="81"/>
      <c r="H89" s="138"/>
      <c r="I89" s="118" t="s">
        <v>115</v>
      </c>
      <c r="J89" s="125">
        <f>SQRT((J83+J86)^2+(J84+J87)^2)</f>
        <v>2851.7190543600191</v>
      </c>
      <c r="K89" s="125">
        <f t="shared" ref="K89:L89" si="6">SQRT((K83+K86)^2+(K84+K87)^2)</f>
        <v>4565.4625318799845</v>
      </c>
      <c r="L89" s="125">
        <f t="shared" si="6"/>
        <v>4216.1420662140881</v>
      </c>
      <c r="M89" s="120"/>
      <c r="N89" s="120"/>
      <c r="O89" s="120"/>
    </row>
    <row r="90" spans="1:15" x14ac:dyDescent="0.2">
      <c r="A90" s="146" t="s">
        <v>116</v>
      </c>
      <c r="B90" s="118" t="s">
        <v>117</v>
      </c>
      <c r="C90" s="125">
        <f>C85/C74</f>
        <v>0.11440231914170272</v>
      </c>
      <c r="D90" s="125">
        <f t="shared" ref="D90:E90" si="7">D85/D74</f>
        <v>0.16677126925822686</v>
      </c>
      <c r="E90" s="125">
        <f t="shared" si="7"/>
        <v>0.15825735567423083</v>
      </c>
      <c r="F90" s="120"/>
      <c r="G90" s="81"/>
      <c r="H90" s="146" t="s">
        <v>116</v>
      </c>
      <c r="I90" s="118" t="s">
        <v>117</v>
      </c>
      <c r="J90" s="125">
        <f>J85/J74</f>
        <v>0.10665576930011804</v>
      </c>
      <c r="K90" s="125">
        <f t="shared" ref="K90:L90" si="8">K85/K74</f>
        <v>0.16480845890002127</v>
      </c>
      <c r="L90" s="125">
        <f t="shared" si="8"/>
        <v>0.15233315668297562</v>
      </c>
      <c r="M90" s="120"/>
      <c r="N90" s="120"/>
      <c r="O90" s="120"/>
    </row>
    <row r="91" spans="1:15" x14ac:dyDescent="0.2">
      <c r="A91" s="146"/>
      <c r="B91" s="118" t="s">
        <v>118</v>
      </c>
      <c r="C91" s="125">
        <f>C88/C74</f>
        <v>7.7599230827373536E-3</v>
      </c>
      <c r="D91" s="125">
        <f t="shared" ref="D91:E91" si="9">D88/D74</f>
        <v>3.1379334859904212E-2</v>
      </c>
      <c r="E91" s="125">
        <f t="shared" si="9"/>
        <v>1.1536734806694657E-2</v>
      </c>
      <c r="F91" s="120"/>
      <c r="G91" s="81"/>
      <c r="H91" s="146"/>
      <c r="I91" s="118" t="s">
        <v>118</v>
      </c>
      <c r="J91" s="125">
        <f>J88/J74</f>
        <v>7.1691400422444318E-2</v>
      </c>
      <c r="K91" s="125">
        <f t="shared" ref="K91:L91" si="10">K88/K74</f>
        <v>0.12053960270513796</v>
      </c>
      <c r="L91" s="125">
        <f t="shared" si="10"/>
        <v>0.11120386196538151</v>
      </c>
      <c r="M91" s="120"/>
      <c r="N91" s="120"/>
      <c r="O91" s="120"/>
    </row>
    <row r="92" spans="1:15" ht="13.5" thickBot="1" x14ac:dyDescent="0.25">
      <c r="A92" s="147"/>
      <c r="B92" s="126" t="s">
        <v>119</v>
      </c>
      <c r="C92" s="127">
        <f>C89/C74</f>
        <v>0.12127885288148961</v>
      </c>
      <c r="D92" s="127">
        <f t="shared" ref="D92:E92" si="11">D89/D74</f>
        <v>0.19789971458102207</v>
      </c>
      <c r="E92" s="127">
        <f t="shared" si="11"/>
        <v>0.1692388271792262</v>
      </c>
      <c r="F92" s="120"/>
      <c r="G92" s="81"/>
      <c r="H92" s="147"/>
      <c r="I92" s="126" t="s">
        <v>119</v>
      </c>
      <c r="J92" s="127">
        <f>J89/J74</f>
        <v>0.1782324408975012</v>
      </c>
      <c r="K92" s="127">
        <f t="shared" ref="K92:L92" si="12">K89/K74</f>
        <v>0.28534140824249904</v>
      </c>
      <c r="L92" s="127">
        <f t="shared" si="12"/>
        <v>0.2635088791383805</v>
      </c>
      <c r="M92" s="120"/>
      <c r="N92" s="120"/>
      <c r="O92" s="120"/>
    </row>
    <row r="93" spans="1:15" ht="38.25" x14ac:dyDescent="0.2">
      <c r="A93" s="128" t="s">
        <v>120</v>
      </c>
      <c r="B93" s="129" t="s">
        <v>121</v>
      </c>
      <c r="C93" s="130">
        <f>C75+C98*C92^2+C99*C91^2+C100*C90^2</f>
        <v>24.462347804687504</v>
      </c>
      <c r="D93" s="130">
        <f t="shared" ref="D93:E93" si="13">D75+D98*D92^2+D99*D91^2+D100*D90^2</f>
        <v>26.688337976562501</v>
      </c>
      <c r="E93" s="130">
        <f t="shared" si="13"/>
        <v>25.833283090624999</v>
      </c>
      <c r="F93" s="120"/>
      <c r="G93" s="81"/>
      <c r="H93" s="128" t="s">
        <v>120</v>
      </c>
      <c r="I93" s="129" t="s">
        <v>121</v>
      </c>
      <c r="J93" s="130">
        <f>J75+J98*J92^2+J99*J91^2+J100*J90^2</f>
        <v>25.789400745117188</v>
      </c>
      <c r="K93" s="130">
        <f t="shared" ref="K93:L93" si="14">K75+K98*K92^2+K99*K91^2+K100*K90^2</f>
        <v>30.137184413671875</v>
      </c>
      <c r="L93" s="130">
        <f t="shared" si="14"/>
        <v>29.087149664355469</v>
      </c>
      <c r="M93" s="120"/>
      <c r="N93" s="120"/>
      <c r="O93" s="120"/>
    </row>
    <row r="94" spans="1:15" ht="51.75" thickBot="1" x14ac:dyDescent="0.25">
      <c r="A94" s="131" t="s">
        <v>122</v>
      </c>
      <c r="B94" s="126" t="s">
        <v>123</v>
      </c>
      <c r="C94" s="132">
        <f>(C95*C92^2+C96*C91^2+C97*C90^2+C79)/100*C74</f>
        <v>139.1643287375</v>
      </c>
      <c r="D94" s="132">
        <f t="shared" ref="D94:E94" si="15">(D95*D92^2+D96*D91^2+D97*D90^2+D79)/100*D74</f>
        <v>198.2288097675</v>
      </c>
      <c r="E94" s="132">
        <f t="shared" si="15"/>
        <v>176.56262942999999</v>
      </c>
      <c r="F94" s="120"/>
      <c r="G94" s="81"/>
      <c r="H94" s="131" t="s">
        <v>122</v>
      </c>
      <c r="I94" s="126" t="s">
        <v>123</v>
      </c>
      <c r="J94" s="132">
        <f>(J95*J92^2+J96*J91^2+J97*J90^2+J79)/100*J74</f>
        <v>165.94540965343754</v>
      </c>
      <c r="K94" s="132">
        <f t="shared" ref="K94:L94" si="16">(K95*K92^2+K96*K91^2+K97*K90^2+K79)/100*K74</f>
        <v>270.59005449437501</v>
      </c>
      <c r="L94" s="132">
        <f t="shared" si="16"/>
        <v>245.17527979421871</v>
      </c>
      <c r="M94" s="120"/>
      <c r="N94" s="120"/>
      <c r="O94" s="120"/>
    </row>
    <row r="95" spans="1:15" x14ac:dyDescent="0.2">
      <c r="A95" s="144" t="s">
        <v>102</v>
      </c>
      <c r="B95" s="115" t="s">
        <v>124</v>
      </c>
      <c r="C95" s="116">
        <f>(C80+C81-C82)/2</f>
        <v>11.2</v>
      </c>
      <c r="D95" s="116">
        <f t="shared" ref="D95:E95" si="17">(D80+D81-D82)/2</f>
        <v>11.2</v>
      </c>
      <c r="E95" s="116">
        <f t="shared" si="17"/>
        <v>11.2</v>
      </c>
      <c r="F95" s="120"/>
      <c r="G95" s="81"/>
      <c r="H95" s="144" t="s">
        <v>102</v>
      </c>
      <c r="I95" s="115" t="s">
        <v>124</v>
      </c>
      <c r="J95" s="116">
        <f>(J80+J81-J82)/2</f>
        <v>11.2</v>
      </c>
      <c r="K95" s="116">
        <f t="shared" ref="K95:L95" si="18">(K80+K81-K82)/2</f>
        <v>11.2</v>
      </c>
      <c r="L95" s="116">
        <f t="shared" si="18"/>
        <v>11.2</v>
      </c>
      <c r="M95" s="120"/>
      <c r="N95" s="120"/>
      <c r="O95" s="120"/>
    </row>
    <row r="96" spans="1:15" x14ac:dyDescent="0.2">
      <c r="A96" s="137"/>
      <c r="B96" s="118" t="s">
        <v>125</v>
      </c>
      <c r="C96" s="119">
        <f>(C81+C82-C80)/2</f>
        <v>-0.5</v>
      </c>
      <c r="D96" s="119">
        <f t="shared" ref="D96:E96" si="19">(D81+D82-D80)/2</f>
        <v>-0.5</v>
      </c>
      <c r="E96" s="119">
        <f t="shared" si="19"/>
        <v>-0.5</v>
      </c>
      <c r="F96" s="120"/>
      <c r="G96" s="81"/>
      <c r="H96" s="137"/>
      <c r="I96" s="118" t="s">
        <v>125</v>
      </c>
      <c r="J96" s="119">
        <f>(J81+J82-J80)/2</f>
        <v>-0.5</v>
      </c>
      <c r="K96" s="119">
        <f t="shared" ref="K96:L96" si="20">(K81+K82-K80)/2</f>
        <v>-0.5</v>
      </c>
      <c r="L96" s="119">
        <f t="shared" si="20"/>
        <v>-0.5</v>
      </c>
      <c r="M96" s="120"/>
      <c r="N96" s="120"/>
      <c r="O96" s="120"/>
    </row>
    <row r="97" spans="1:15" ht="13.5" thickBot="1" x14ac:dyDescent="0.25">
      <c r="A97" s="145"/>
      <c r="B97" s="126" t="s">
        <v>126</v>
      </c>
      <c r="C97" s="133">
        <f>(C80+C82-C81)/2</f>
        <v>6.5</v>
      </c>
      <c r="D97" s="133">
        <f t="shared" ref="D97:E97" si="21">(D80+D82-D81)/2</f>
        <v>6.5</v>
      </c>
      <c r="E97" s="133">
        <f t="shared" si="21"/>
        <v>6.5</v>
      </c>
      <c r="F97" s="120"/>
      <c r="G97" s="81"/>
      <c r="H97" s="145"/>
      <c r="I97" s="126" t="s">
        <v>126</v>
      </c>
      <c r="J97" s="133">
        <f>(J80+J82-J81)/2</f>
        <v>6.5</v>
      </c>
      <c r="K97" s="133">
        <f t="shared" ref="K97:L97" si="22">(K80+K82-K81)/2</f>
        <v>6.5</v>
      </c>
      <c r="L97" s="133">
        <f t="shared" si="22"/>
        <v>6.5</v>
      </c>
      <c r="M97" s="120"/>
      <c r="N97" s="120"/>
      <c r="O97" s="120"/>
    </row>
    <row r="98" spans="1:15" x14ac:dyDescent="0.2">
      <c r="A98" s="144" t="s">
        <v>127</v>
      </c>
      <c r="B98" s="115" t="s">
        <v>128</v>
      </c>
      <c r="C98" s="116">
        <f>(C76+C77-C78)/2</f>
        <v>69</v>
      </c>
      <c r="D98" s="116">
        <f t="shared" ref="D98:E98" si="23">(D76+D77-D78)/2</f>
        <v>69</v>
      </c>
      <c r="E98" s="116">
        <f t="shared" si="23"/>
        <v>69</v>
      </c>
      <c r="F98" s="120"/>
      <c r="G98" s="81"/>
      <c r="H98" s="144" t="s">
        <v>96</v>
      </c>
      <c r="I98" s="115" t="s">
        <v>128</v>
      </c>
      <c r="J98" s="116">
        <f>(J76+J77-J78)/2</f>
        <v>69</v>
      </c>
      <c r="K98" s="116">
        <f t="shared" ref="K98:L98" si="24">(K76+K77-K78)/2</f>
        <v>69</v>
      </c>
      <c r="L98" s="116">
        <f t="shared" si="24"/>
        <v>69</v>
      </c>
      <c r="M98" s="120"/>
      <c r="N98" s="120"/>
      <c r="O98" s="120"/>
    </row>
    <row r="99" spans="1:15" x14ac:dyDescent="0.2">
      <c r="A99" s="137"/>
      <c r="B99" s="118" t="s">
        <v>129</v>
      </c>
      <c r="C99" s="119">
        <f>(C77+C78-C76)/2</f>
        <v>41</v>
      </c>
      <c r="D99" s="119">
        <f t="shared" ref="D99:E99" si="25">(D77+D78-D76)/2</f>
        <v>41</v>
      </c>
      <c r="E99" s="119">
        <f t="shared" si="25"/>
        <v>41</v>
      </c>
      <c r="F99" s="120"/>
      <c r="G99" s="81"/>
      <c r="H99" s="137"/>
      <c r="I99" s="118" t="s">
        <v>129</v>
      </c>
      <c r="J99" s="119">
        <f>(J77+J78-J76)/2</f>
        <v>41</v>
      </c>
      <c r="K99" s="119">
        <f t="shared" ref="K99:L99" si="26">(K77+K78-K76)/2</f>
        <v>41</v>
      </c>
      <c r="L99" s="119">
        <f t="shared" si="26"/>
        <v>41</v>
      </c>
      <c r="M99" s="120"/>
      <c r="N99" s="120"/>
      <c r="O99" s="120"/>
    </row>
    <row r="100" spans="1:15" ht="13.5" thickBot="1" x14ac:dyDescent="0.25">
      <c r="A100" s="145"/>
      <c r="B100" s="126" t="s">
        <v>130</v>
      </c>
      <c r="C100" s="133">
        <f>(C76+C78-C77)/2</f>
        <v>34</v>
      </c>
      <c r="D100" s="133">
        <f t="shared" ref="D100:E100" si="27">(D76+D78-D77)/2</f>
        <v>34</v>
      </c>
      <c r="E100" s="133">
        <f t="shared" si="27"/>
        <v>34</v>
      </c>
      <c r="F100" s="120"/>
      <c r="G100" s="81"/>
      <c r="H100" s="145"/>
      <c r="I100" s="126" t="s">
        <v>130</v>
      </c>
      <c r="J100" s="133">
        <f>(J76+J78-J77)/2</f>
        <v>34</v>
      </c>
      <c r="K100" s="133">
        <f t="shared" ref="K100:L100" si="28">(K76+K78-K77)/2</f>
        <v>34</v>
      </c>
      <c r="L100" s="133">
        <f t="shared" si="28"/>
        <v>34</v>
      </c>
      <c r="M100" s="120"/>
      <c r="N100" s="120"/>
      <c r="O100" s="120"/>
    </row>
  </sheetData>
  <mergeCells count="17">
    <mergeCell ref="A95:A97"/>
    <mergeCell ref="H95:H97"/>
    <mergeCell ref="A98:A100"/>
    <mergeCell ref="H98:H100"/>
    <mergeCell ref="A80:A82"/>
    <mergeCell ref="H80:H82"/>
    <mergeCell ref="A83:A89"/>
    <mergeCell ref="H83:H89"/>
    <mergeCell ref="A90:A92"/>
    <mergeCell ref="H90:H92"/>
    <mergeCell ref="A76:A78"/>
    <mergeCell ref="H76:H78"/>
    <mergeCell ref="A71:F71"/>
    <mergeCell ref="A72:E72"/>
    <mergeCell ref="H72:L72"/>
    <mergeCell ref="A73:B73"/>
    <mergeCell ref="H73:I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Бабаево р.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2021-07-15T09:00:07Z</dcterms:modified>
</cp:coreProperties>
</file>