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7" i="3" l="1"/>
  <c r="K88" i="3" s="1"/>
  <c r="K91" i="3" s="1"/>
  <c r="J87" i="3"/>
  <c r="J88" i="3" s="1"/>
  <c r="J91" i="3" s="1"/>
  <c r="I87" i="3"/>
  <c r="K86" i="3"/>
  <c r="J86" i="3"/>
  <c r="I86" i="3"/>
  <c r="K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E87" i="3"/>
  <c r="E89" i="3" s="1"/>
  <c r="E92" i="3" s="1"/>
  <c r="D87" i="3"/>
  <c r="C87" i="3"/>
  <c r="E86" i="3"/>
  <c r="D86" i="3"/>
  <c r="D88" i="3" s="1"/>
  <c r="D91" i="3" s="1"/>
  <c r="C86" i="3"/>
  <c r="C88" i="3" s="1"/>
  <c r="C91" i="3" s="1"/>
  <c r="K84" i="3"/>
  <c r="J84" i="3"/>
  <c r="I84" i="3"/>
  <c r="E84" i="3"/>
  <c r="D84" i="3"/>
  <c r="N84" i="3" s="1"/>
  <c r="C84" i="3"/>
  <c r="K83" i="3"/>
  <c r="J83" i="3"/>
  <c r="J85" i="3" s="1"/>
  <c r="J90" i="3" s="1"/>
  <c r="I83" i="3"/>
  <c r="I85" i="3" s="1"/>
  <c r="I90" i="3" s="1"/>
  <c r="E83" i="3"/>
  <c r="D83" i="3"/>
  <c r="C83" i="3"/>
  <c r="C85" i="3" s="1"/>
  <c r="C90" i="3" s="1"/>
  <c r="D89" i="3" l="1"/>
  <c r="D92" i="3" s="1"/>
  <c r="N85" i="3"/>
  <c r="E88" i="3"/>
  <c r="E91" i="3" s="1"/>
  <c r="I89" i="3"/>
  <c r="I92" i="3" s="1"/>
  <c r="K89" i="3"/>
  <c r="K92" i="3" s="1"/>
  <c r="I88" i="3"/>
  <c r="I91" i="3" s="1"/>
  <c r="I94" i="3" s="1"/>
  <c r="N83" i="3"/>
  <c r="M85" i="3"/>
  <c r="C93" i="3"/>
  <c r="M83" i="3"/>
  <c r="M84" i="3"/>
  <c r="E85" i="3"/>
  <c r="E90" i="3" s="1"/>
  <c r="E93" i="3" s="1"/>
  <c r="C89" i="3"/>
  <c r="C92" i="3" s="1"/>
  <c r="C94" i="3" s="1"/>
  <c r="J89" i="3"/>
  <c r="J92" i="3" s="1"/>
  <c r="J94" i="3" s="1"/>
  <c r="D85" i="3"/>
  <c r="D90" i="3" s="1"/>
  <c r="K85" i="3"/>
  <c r="K90" i="3" s="1"/>
  <c r="K93" i="3" s="1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3" i="3" l="1"/>
  <c r="I93" i="3"/>
  <c r="D94" i="3"/>
  <c r="K94" i="3"/>
  <c r="E94" i="3"/>
  <c r="J93" i="3"/>
</calcChain>
</file>

<file path=xl/sharedStrings.xml><?xml version="1.0" encoding="utf-8"?>
<sst xmlns="http://schemas.openxmlformats.org/spreadsheetml/2006/main" count="257" uniqueCount="121">
  <si>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</si>
  <si>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</si>
  <si>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</si>
  <si>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</si>
  <si>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</si>
  <si>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</si>
  <si>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</si>
  <si>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</si>
  <si>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</si>
  <si>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</si>
  <si>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</si>
  <si>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</si>
  <si>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</si>
  <si>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</si>
  <si>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</si>
  <si>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</si>
  <si>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</si>
  <si>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</si>
  <si>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</si>
  <si>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</si>
  <si>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</si>
  <si>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</si>
  <si>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</si>
  <si>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</si>
  <si>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</si>
  <si>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</si>
  <si>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</si>
  <si>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</si>
  <si>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</si>
  <si>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</si>
  <si>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</si>
  <si>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</si>
  <si>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</si>
  <si>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</si>
  <si>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</si>
  <si>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</si>
  <si>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</si>
  <si>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</si>
  <si>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Южная</t>
  </si>
  <si>
    <t xml:space="preserve"> 0,4 Южная ПХН (Будка охранника) ао RS</t>
  </si>
  <si>
    <t xml:space="preserve"> 0,4 Южная ТСН 1 ао RS</t>
  </si>
  <si>
    <t xml:space="preserve"> 0,4 Южная ТСН 2 ао RS</t>
  </si>
  <si>
    <t xml:space="preserve"> 10 Южная Т 1 ао RS</t>
  </si>
  <si>
    <t xml:space="preserve"> 10 Южная Т 1 ап RS</t>
  </si>
  <si>
    <t xml:space="preserve"> 10 Южная Т 2 ао RS</t>
  </si>
  <si>
    <t xml:space="preserve"> 10 Южная Т 2 ап RS</t>
  </si>
  <si>
    <t xml:space="preserve"> 10 Южная ТСН 1 ао RS</t>
  </si>
  <si>
    <t xml:space="preserve"> 10 Южная ТСН 2 ао RS</t>
  </si>
  <si>
    <t xml:space="preserve"> 10 Южная-Матинга ао RS</t>
  </si>
  <si>
    <t xml:space="preserve"> 10 Южная-Матинга ап RS</t>
  </si>
  <si>
    <t xml:space="preserve"> 10 Южная-Матурино ао RS</t>
  </si>
  <si>
    <t xml:space="preserve"> 10 Южная-Матурино ап RS</t>
  </si>
  <si>
    <t xml:space="preserve"> 10 Южная-ЮЖР 1 ао RS</t>
  </si>
  <si>
    <t xml:space="preserve"> 10 Южная-ЮЖР 2 ао RS</t>
  </si>
  <si>
    <t xml:space="preserve"> 10 Южная-ЮЖР 4 ао RS</t>
  </si>
  <si>
    <t xml:space="preserve"> 10 Южная-ЮЖР 5 ао RS</t>
  </si>
  <si>
    <t xml:space="preserve"> 110 Южная Т 1 ао RS</t>
  </si>
  <si>
    <t xml:space="preserve"> 110 Южная Т 1 ап RS</t>
  </si>
  <si>
    <t xml:space="preserve"> 110 Южная Т 2 ао RS</t>
  </si>
  <si>
    <t xml:space="preserve"> 110 Южная Т 2 ап RS</t>
  </si>
  <si>
    <t xml:space="preserve"> 110 Южная-Ирдоматка ао RS</t>
  </si>
  <si>
    <t xml:space="preserve"> 110 Южная-Ирдоматка ап RS</t>
  </si>
  <si>
    <t xml:space="preserve"> 110 Южная-Юг 1 ао RS</t>
  </si>
  <si>
    <t xml:space="preserve"> 110 Южная-Юг 1 ап RS</t>
  </si>
  <si>
    <t xml:space="preserve"> 110 Южная-Юг 2 ао RS</t>
  </si>
  <si>
    <t xml:space="preserve"> 110 Южная-Юг 2 ап RS</t>
  </si>
  <si>
    <t xml:space="preserve"> 35 Южная Т 1 ао RS</t>
  </si>
  <si>
    <t xml:space="preserve"> 35 Южная Т 1 ап RS</t>
  </si>
  <si>
    <t xml:space="preserve"> 35 Южная Т 2 ао RS</t>
  </si>
  <si>
    <t xml:space="preserve"> 35 Южная Т 2 ап RS</t>
  </si>
  <si>
    <t xml:space="preserve"> 35 Южная-Лапач ао RS</t>
  </si>
  <si>
    <t xml:space="preserve"> 35 Южная-Лапач ап RS</t>
  </si>
  <si>
    <t xml:space="preserve"> 35 Южная-Южная ао RS</t>
  </si>
  <si>
    <t xml:space="preserve"> 35 Южная-Южная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</si>
  <si>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</si>
  <si>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</si>
  <si>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</si>
  <si>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</si>
  <si>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</si>
  <si>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</si>
  <si>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</si>
  <si>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</si>
  <si>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</si>
  <si>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</si>
  <si>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</si>
  <si>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</si>
  <si>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</si>
  <si>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</si>
  <si>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</si>
  <si>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</si>
  <si>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</si>
  <si>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</si>
  <si>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</si>
  <si>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</si>
  <si>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</si>
  <si>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</si>
  <si>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</si>
  <si>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</si>
  <si>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</si>
  <si>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</si>
  <si>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</si>
  <si>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</si>
  <si>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</si>
  <si>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</si>
  <si>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</si>
  <si>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</si>
  <si>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</si>
  <si>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</si>
  <si>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</si>
  <si>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</si>
  <si>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</si>
  <si>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</si>
  <si>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</si>
  <si>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</si>
  <si>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</si>
  <si>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</si>
  <si>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</si>
  <si>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</si>
  <si>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</si>
  <si>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</si>
  <si>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16.06.2021 по ПС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</si>
</sst>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4" fontId="3" fillId="6" borderId="24" xfId="0" applyNumberFormat="1" applyFont="1" applyFill="1" applyBorder="1" applyAlignment="1">
      <alignment horizontal="center" vertical="center" wrapText="1"/>
    </xf>
    <xf numFmtId="4" fontId="2" fillId="6" borderId="25" xfId="0" applyNumberFormat="1" applyFont="1" applyFill="1" applyBorder="1"/>
    <xf numFmtId="4" fontId="2" fillId="6" borderId="26" xfId="0" applyNumberFormat="1" applyFont="1" applyFill="1" applyBorder="1"/>
    <xf numFmtId="4" fontId="2" fillId="6" borderId="0" xfId="0" applyNumberFormat="1" applyFont="1" applyFill="1"/>
    <xf numFmtId="0" fontId="2" fillId="6" borderId="0" xfId="0" applyFont="1" applyFill="1"/>
    <xf numFmtId="0" fontId="0" fillId="6" borderId="0" xfId="0" applyFill="1"/>
    <xf numFmtId="166" fontId="2" fillId="0" borderId="0" xfId="0" applyNumberFormat="1" applyFont="1"/>
    <xf numFmtId="166" fontId="2" fillId="6" borderId="0" xfId="0" applyNumberFormat="1" applyFont="1" applyFill="1"/>
    <xf numFmtId="4" fontId="3" fillId="6" borderId="0" xfId="0" applyNumberFormat="1" applyFont="1" applyFill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34" t="s">
        <v>36</v>
      </c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Южная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35" t="s">
        <v>37</v>
      </c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1" t="s">
        <v>73</v>
      </c>
      <c r="AK6" s="139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23.904</v>
      </c>
      <c r="E7" s="73">
        <v>0</v>
      </c>
      <c r="F7" s="73">
        <v>294</v>
      </c>
      <c r="G7" s="73">
        <v>0</v>
      </c>
      <c r="H7" s="73">
        <v>240</v>
      </c>
      <c r="I7" s="73">
        <v>0</v>
      </c>
      <c r="J7" s="73">
        <v>25</v>
      </c>
      <c r="K7" s="73">
        <v>87</v>
      </c>
      <c r="L7" s="73">
        <v>0</v>
      </c>
      <c r="M7" s="73">
        <v>246</v>
      </c>
      <c r="N7" s="73">
        <v>0</v>
      </c>
      <c r="O7" s="73">
        <v>34.800000000000004</v>
      </c>
      <c r="P7" s="73">
        <v>1</v>
      </c>
      <c r="Q7" s="73">
        <v>129.6</v>
      </c>
      <c r="R7" s="73">
        <v>13.200000000000001</v>
      </c>
      <c r="S7" s="73">
        <v>0</v>
      </c>
      <c r="T7" s="73">
        <v>748</v>
      </c>
      <c r="U7" s="73">
        <v>0</v>
      </c>
      <c r="V7" s="73">
        <v>1386</v>
      </c>
      <c r="W7" s="73">
        <v>0</v>
      </c>
      <c r="X7" s="73">
        <v>0</v>
      </c>
      <c r="Y7" s="73">
        <v>0</v>
      </c>
      <c r="Z7" s="73">
        <v>792</v>
      </c>
      <c r="AA7" s="73">
        <v>0</v>
      </c>
      <c r="AB7" s="73">
        <v>1386</v>
      </c>
      <c r="AC7" s="73">
        <v>0</v>
      </c>
      <c r="AD7" s="73">
        <v>469</v>
      </c>
      <c r="AE7" s="73">
        <v>0</v>
      </c>
      <c r="AF7" s="73">
        <v>1120</v>
      </c>
      <c r="AG7" s="73">
        <v>470.40000000000003</v>
      </c>
      <c r="AH7" s="73">
        <v>0</v>
      </c>
      <c r="AI7" s="73">
        <v>1117.2</v>
      </c>
      <c r="AJ7" s="74">
        <v>0</v>
      </c>
      <c r="AK7" s="137"/>
    </row>
    <row r="8" spans="1:54" x14ac:dyDescent="0.2">
      <c r="A8" s="75" t="s">
        <v>4</v>
      </c>
      <c r="B8" s="76"/>
      <c r="C8" s="76">
        <v>0</v>
      </c>
      <c r="D8" s="76">
        <v>23.68</v>
      </c>
      <c r="E8" s="76">
        <v>0</v>
      </c>
      <c r="F8" s="76">
        <v>246</v>
      </c>
      <c r="G8" s="76">
        <v>0</v>
      </c>
      <c r="H8" s="76">
        <v>222</v>
      </c>
      <c r="I8" s="76">
        <v>0</v>
      </c>
      <c r="J8" s="76">
        <v>24</v>
      </c>
      <c r="K8" s="76">
        <v>77</v>
      </c>
      <c r="L8" s="76">
        <v>0</v>
      </c>
      <c r="M8" s="76">
        <v>217</v>
      </c>
      <c r="N8" s="76">
        <v>0</v>
      </c>
      <c r="O8" s="76">
        <v>22.8</v>
      </c>
      <c r="P8" s="76">
        <v>0</v>
      </c>
      <c r="Q8" s="76">
        <v>118.8</v>
      </c>
      <c r="R8" s="76">
        <v>14.4</v>
      </c>
      <c r="S8" s="76">
        <v>0</v>
      </c>
      <c r="T8" s="76">
        <v>682</v>
      </c>
      <c r="U8" s="76">
        <v>0</v>
      </c>
      <c r="V8" s="76">
        <v>1210</v>
      </c>
      <c r="W8" s="76">
        <v>0</v>
      </c>
      <c r="X8" s="76">
        <v>0</v>
      </c>
      <c r="Y8" s="76">
        <v>0</v>
      </c>
      <c r="Z8" s="76">
        <v>704</v>
      </c>
      <c r="AA8" s="76">
        <v>0</v>
      </c>
      <c r="AB8" s="76">
        <v>1188</v>
      </c>
      <c r="AC8" s="76">
        <v>0</v>
      </c>
      <c r="AD8" s="76">
        <v>434</v>
      </c>
      <c r="AE8" s="76">
        <v>0</v>
      </c>
      <c r="AF8" s="76">
        <v>952</v>
      </c>
      <c r="AG8" s="76">
        <v>436.8</v>
      </c>
      <c r="AH8" s="76">
        <v>0</v>
      </c>
      <c r="AI8" s="76">
        <v>947.1</v>
      </c>
      <c r="AJ8" s="77">
        <v>0</v>
      </c>
      <c r="AK8" s="137"/>
    </row>
    <row r="9" spans="1:54" x14ac:dyDescent="0.2">
      <c r="A9" s="75" t="s">
        <v>5</v>
      </c>
      <c r="B9" s="76"/>
      <c r="C9" s="76">
        <v>0</v>
      </c>
      <c r="D9" s="76">
        <v>23.136000000000003</v>
      </c>
      <c r="E9" s="76">
        <v>0</v>
      </c>
      <c r="F9" s="76">
        <v>228</v>
      </c>
      <c r="G9" s="76">
        <v>0</v>
      </c>
      <c r="H9" s="76">
        <v>210</v>
      </c>
      <c r="I9" s="76">
        <v>0</v>
      </c>
      <c r="J9" s="76">
        <v>25</v>
      </c>
      <c r="K9" s="76">
        <v>75</v>
      </c>
      <c r="L9" s="76">
        <v>0</v>
      </c>
      <c r="M9" s="76">
        <v>185</v>
      </c>
      <c r="N9" s="76">
        <v>0</v>
      </c>
      <c r="O9" s="76">
        <v>26.400000000000002</v>
      </c>
      <c r="P9" s="76">
        <v>0</v>
      </c>
      <c r="Q9" s="76">
        <v>109.2</v>
      </c>
      <c r="R9" s="76">
        <v>14.4</v>
      </c>
      <c r="S9" s="76">
        <v>0</v>
      </c>
      <c r="T9" s="76">
        <v>660</v>
      </c>
      <c r="U9" s="76">
        <v>0</v>
      </c>
      <c r="V9" s="76">
        <v>1166</v>
      </c>
      <c r="W9" s="76">
        <v>0</v>
      </c>
      <c r="X9" s="76">
        <v>0</v>
      </c>
      <c r="Y9" s="76">
        <v>0</v>
      </c>
      <c r="Z9" s="76">
        <v>660</v>
      </c>
      <c r="AA9" s="76">
        <v>0</v>
      </c>
      <c r="AB9" s="76">
        <v>1188</v>
      </c>
      <c r="AC9" s="76">
        <v>0</v>
      </c>
      <c r="AD9" s="76">
        <v>427</v>
      </c>
      <c r="AE9" s="76">
        <v>0</v>
      </c>
      <c r="AF9" s="76">
        <v>938</v>
      </c>
      <c r="AG9" s="76">
        <v>422.1</v>
      </c>
      <c r="AH9" s="76">
        <v>0</v>
      </c>
      <c r="AI9" s="76">
        <v>936.6</v>
      </c>
      <c r="AJ9" s="77">
        <v>0</v>
      </c>
      <c r="AK9" s="137"/>
    </row>
    <row r="10" spans="1:54" s="135" customFormat="1" x14ac:dyDescent="0.2">
      <c r="A10" s="131" t="s">
        <v>6</v>
      </c>
      <c r="B10" s="132"/>
      <c r="C10" s="132">
        <v>0</v>
      </c>
      <c r="D10" s="132">
        <v>22.240000000000002</v>
      </c>
      <c r="E10" s="132">
        <v>0</v>
      </c>
      <c r="F10" s="132">
        <v>192</v>
      </c>
      <c r="G10" s="132">
        <v>0</v>
      </c>
      <c r="H10" s="132">
        <v>198</v>
      </c>
      <c r="I10" s="132">
        <v>0</v>
      </c>
      <c r="J10" s="132">
        <v>23</v>
      </c>
      <c r="K10" s="132">
        <v>69</v>
      </c>
      <c r="L10" s="132">
        <v>0</v>
      </c>
      <c r="M10" s="132">
        <v>163</v>
      </c>
      <c r="N10" s="132">
        <v>0</v>
      </c>
      <c r="O10" s="132">
        <v>19.2</v>
      </c>
      <c r="P10" s="132">
        <v>0</v>
      </c>
      <c r="Q10" s="132">
        <v>99.600000000000009</v>
      </c>
      <c r="R10" s="132">
        <v>14.4</v>
      </c>
      <c r="S10" s="132">
        <v>0</v>
      </c>
      <c r="T10" s="132">
        <v>594</v>
      </c>
      <c r="U10" s="132">
        <v>0</v>
      </c>
      <c r="V10" s="132">
        <v>1144</v>
      </c>
      <c r="W10" s="132">
        <v>0</v>
      </c>
      <c r="X10" s="132">
        <v>0</v>
      </c>
      <c r="Y10" s="132">
        <v>0</v>
      </c>
      <c r="Z10" s="132">
        <v>638</v>
      </c>
      <c r="AA10" s="132">
        <v>0</v>
      </c>
      <c r="AB10" s="132">
        <v>1122</v>
      </c>
      <c r="AC10" s="132">
        <v>0</v>
      </c>
      <c r="AD10" s="132">
        <v>413</v>
      </c>
      <c r="AE10" s="132">
        <v>0</v>
      </c>
      <c r="AF10" s="132">
        <v>917</v>
      </c>
      <c r="AG10" s="132">
        <v>415.8</v>
      </c>
      <c r="AH10" s="132">
        <v>0</v>
      </c>
      <c r="AI10" s="132">
        <v>917.7</v>
      </c>
      <c r="AJ10" s="133">
        <v>0</v>
      </c>
      <c r="AK10" s="138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</row>
    <row r="11" spans="1:54" x14ac:dyDescent="0.2">
      <c r="A11" s="75" t="s">
        <v>7</v>
      </c>
      <c r="B11" s="76"/>
      <c r="C11" s="76">
        <v>0</v>
      </c>
      <c r="D11" s="76">
        <v>20.48</v>
      </c>
      <c r="E11" s="76">
        <v>0</v>
      </c>
      <c r="F11" s="76">
        <v>192</v>
      </c>
      <c r="G11" s="76">
        <v>0</v>
      </c>
      <c r="H11" s="76">
        <v>192</v>
      </c>
      <c r="I11" s="76">
        <v>0</v>
      </c>
      <c r="J11" s="76">
        <v>22</v>
      </c>
      <c r="K11" s="76">
        <v>70</v>
      </c>
      <c r="L11" s="76">
        <v>0</v>
      </c>
      <c r="M11" s="76">
        <v>162</v>
      </c>
      <c r="N11" s="76">
        <v>0</v>
      </c>
      <c r="O11" s="76">
        <v>19.2</v>
      </c>
      <c r="P11" s="76">
        <v>0</v>
      </c>
      <c r="Q11" s="76">
        <v>100.8</v>
      </c>
      <c r="R11" s="76">
        <v>12</v>
      </c>
      <c r="S11" s="76">
        <v>0</v>
      </c>
      <c r="T11" s="76">
        <v>594</v>
      </c>
      <c r="U11" s="76">
        <v>0</v>
      </c>
      <c r="V11" s="76">
        <v>1122</v>
      </c>
      <c r="W11" s="76">
        <v>0</v>
      </c>
      <c r="X11" s="76">
        <v>0</v>
      </c>
      <c r="Y11" s="76">
        <v>0</v>
      </c>
      <c r="Z11" s="76">
        <v>638</v>
      </c>
      <c r="AA11" s="76">
        <v>0</v>
      </c>
      <c r="AB11" s="76">
        <v>1144</v>
      </c>
      <c r="AC11" s="76">
        <v>0</v>
      </c>
      <c r="AD11" s="76">
        <v>413</v>
      </c>
      <c r="AE11" s="76">
        <v>0</v>
      </c>
      <c r="AF11" s="76">
        <v>917</v>
      </c>
      <c r="AG11" s="76">
        <v>413.7</v>
      </c>
      <c r="AH11" s="76">
        <v>0</v>
      </c>
      <c r="AI11" s="76">
        <v>915.6</v>
      </c>
      <c r="AJ11" s="77">
        <v>0</v>
      </c>
      <c r="AK11" s="137"/>
    </row>
    <row r="12" spans="1:54" x14ac:dyDescent="0.2">
      <c r="A12" s="75" t="s">
        <v>8</v>
      </c>
      <c r="B12" s="76"/>
      <c r="C12" s="76">
        <v>0</v>
      </c>
      <c r="D12" s="76">
        <v>20.64</v>
      </c>
      <c r="E12" s="76">
        <v>0</v>
      </c>
      <c r="F12" s="76">
        <v>234</v>
      </c>
      <c r="G12" s="76">
        <v>0</v>
      </c>
      <c r="H12" s="76">
        <v>216</v>
      </c>
      <c r="I12" s="76">
        <v>0</v>
      </c>
      <c r="J12" s="76">
        <v>21</v>
      </c>
      <c r="K12" s="76">
        <v>78</v>
      </c>
      <c r="L12" s="76">
        <v>0</v>
      </c>
      <c r="M12" s="76">
        <v>195</v>
      </c>
      <c r="N12" s="76">
        <v>0</v>
      </c>
      <c r="O12" s="76">
        <v>28.8</v>
      </c>
      <c r="P12" s="76">
        <v>1</v>
      </c>
      <c r="Q12" s="76">
        <v>116.4</v>
      </c>
      <c r="R12" s="76">
        <v>12</v>
      </c>
      <c r="S12" s="76">
        <v>0</v>
      </c>
      <c r="T12" s="76">
        <v>660</v>
      </c>
      <c r="U12" s="76">
        <v>0</v>
      </c>
      <c r="V12" s="76">
        <v>1210</v>
      </c>
      <c r="W12" s="76">
        <v>0</v>
      </c>
      <c r="X12" s="76">
        <v>0</v>
      </c>
      <c r="Y12" s="76">
        <v>0</v>
      </c>
      <c r="Z12" s="76">
        <v>682</v>
      </c>
      <c r="AA12" s="76">
        <v>0</v>
      </c>
      <c r="AB12" s="76">
        <v>1210</v>
      </c>
      <c r="AC12" s="76">
        <v>0</v>
      </c>
      <c r="AD12" s="76">
        <v>434</v>
      </c>
      <c r="AE12" s="76">
        <v>0</v>
      </c>
      <c r="AF12" s="76">
        <v>973</v>
      </c>
      <c r="AG12" s="76">
        <v>430.5</v>
      </c>
      <c r="AH12" s="76">
        <v>0</v>
      </c>
      <c r="AI12" s="76">
        <v>968.1</v>
      </c>
      <c r="AJ12" s="77">
        <v>0</v>
      </c>
      <c r="AK12" s="137"/>
    </row>
    <row r="13" spans="1:54" x14ac:dyDescent="0.2">
      <c r="A13" s="75" t="s">
        <v>9</v>
      </c>
      <c r="B13" s="76"/>
      <c r="C13" s="76">
        <v>0</v>
      </c>
      <c r="D13" s="76">
        <v>21.216000000000001</v>
      </c>
      <c r="E13" s="76">
        <v>0</v>
      </c>
      <c r="F13" s="76">
        <v>270</v>
      </c>
      <c r="G13" s="76">
        <v>0</v>
      </c>
      <c r="H13" s="76">
        <v>270</v>
      </c>
      <c r="I13" s="76">
        <v>0</v>
      </c>
      <c r="J13" s="76">
        <v>23</v>
      </c>
      <c r="K13" s="76">
        <v>99</v>
      </c>
      <c r="L13" s="76">
        <v>0</v>
      </c>
      <c r="M13" s="76">
        <v>227</v>
      </c>
      <c r="N13" s="76">
        <v>0</v>
      </c>
      <c r="O13" s="76">
        <v>32.4</v>
      </c>
      <c r="P13" s="76">
        <v>0</v>
      </c>
      <c r="Q13" s="76">
        <v>146.4</v>
      </c>
      <c r="R13" s="76">
        <v>12</v>
      </c>
      <c r="S13" s="76">
        <v>0</v>
      </c>
      <c r="T13" s="76">
        <v>748</v>
      </c>
      <c r="U13" s="76">
        <v>0</v>
      </c>
      <c r="V13" s="76">
        <v>1452</v>
      </c>
      <c r="W13" s="76">
        <v>0</v>
      </c>
      <c r="X13" s="76">
        <v>0</v>
      </c>
      <c r="Y13" s="76">
        <v>0</v>
      </c>
      <c r="Z13" s="76">
        <v>770</v>
      </c>
      <c r="AA13" s="76">
        <v>0</v>
      </c>
      <c r="AB13" s="76">
        <v>1452</v>
      </c>
      <c r="AC13" s="76">
        <v>0</v>
      </c>
      <c r="AD13" s="76">
        <v>469</v>
      </c>
      <c r="AE13" s="76">
        <v>0</v>
      </c>
      <c r="AF13" s="76">
        <v>1162</v>
      </c>
      <c r="AG13" s="76">
        <v>474.6</v>
      </c>
      <c r="AH13" s="76">
        <v>0</v>
      </c>
      <c r="AI13" s="76">
        <v>1159.2</v>
      </c>
      <c r="AJ13" s="77">
        <v>0</v>
      </c>
      <c r="AK13" s="137"/>
    </row>
    <row r="14" spans="1:54" x14ac:dyDescent="0.2">
      <c r="A14" s="75" t="s">
        <v>10</v>
      </c>
      <c r="B14" s="76"/>
      <c r="C14" s="76">
        <v>0</v>
      </c>
      <c r="D14" s="76">
        <v>21.472000000000001</v>
      </c>
      <c r="E14" s="76">
        <v>0</v>
      </c>
      <c r="F14" s="76">
        <v>312</v>
      </c>
      <c r="G14" s="76">
        <v>0</v>
      </c>
      <c r="H14" s="76">
        <v>294</v>
      </c>
      <c r="I14" s="76">
        <v>0</v>
      </c>
      <c r="J14" s="76">
        <v>22</v>
      </c>
      <c r="K14" s="76">
        <v>115</v>
      </c>
      <c r="L14" s="76">
        <v>0</v>
      </c>
      <c r="M14" s="76">
        <v>252</v>
      </c>
      <c r="N14" s="76">
        <v>0</v>
      </c>
      <c r="O14" s="76">
        <v>40.800000000000004</v>
      </c>
      <c r="P14" s="76">
        <v>0</v>
      </c>
      <c r="Q14" s="76">
        <v>153.6</v>
      </c>
      <c r="R14" s="76">
        <v>16.8</v>
      </c>
      <c r="S14" s="76">
        <v>0</v>
      </c>
      <c r="T14" s="76">
        <v>836</v>
      </c>
      <c r="U14" s="76">
        <v>0</v>
      </c>
      <c r="V14" s="76">
        <v>1650</v>
      </c>
      <c r="W14" s="76">
        <v>0</v>
      </c>
      <c r="X14" s="76">
        <v>0</v>
      </c>
      <c r="Y14" s="76">
        <v>0</v>
      </c>
      <c r="Z14" s="76">
        <v>858</v>
      </c>
      <c r="AA14" s="76">
        <v>0</v>
      </c>
      <c r="AB14" s="76">
        <v>1650</v>
      </c>
      <c r="AC14" s="76">
        <v>0</v>
      </c>
      <c r="AD14" s="76">
        <v>539</v>
      </c>
      <c r="AE14" s="76">
        <v>0</v>
      </c>
      <c r="AF14" s="76">
        <v>1316</v>
      </c>
      <c r="AG14" s="76">
        <v>537.6</v>
      </c>
      <c r="AH14" s="76">
        <v>0</v>
      </c>
      <c r="AI14" s="76">
        <v>1320.9</v>
      </c>
      <c r="AJ14" s="77">
        <v>0</v>
      </c>
      <c r="AK14" s="137"/>
    </row>
    <row r="15" spans="1:54" x14ac:dyDescent="0.2">
      <c r="A15" s="75" t="s">
        <v>11</v>
      </c>
      <c r="B15" s="76"/>
      <c r="C15" s="76">
        <v>0</v>
      </c>
      <c r="D15" s="76">
        <v>20.96</v>
      </c>
      <c r="E15" s="76">
        <v>0</v>
      </c>
      <c r="F15" s="76">
        <v>348</v>
      </c>
      <c r="G15" s="76">
        <v>0</v>
      </c>
      <c r="H15" s="76">
        <v>324</v>
      </c>
      <c r="I15" s="76">
        <v>0</v>
      </c>
      <c r="J15" s="76">
        <v>22</v>
      </c>
      <c r="K15" s="76">
        <v>120</v>
      </c>
      <c r="L15" s="76">
        <v>0</v>
      </c>
      <c r="M15" s="76">
        <v>276</v>
      </c>
      <c r="N15" s="76">
        <v>0</v>
      </c>
      <c r="O15" s="76">
        <v>45.6</v>
      </c>
      <c r="P15" s="76">
        <v>0</v>
      </c>
      <c r="Q15" s="76">
        <v>180</v>
      </c>
      <c r="R15" s="76">
        <v>32.4</v>
      </c>
      <c r="S15" s="76">
        <v>0</v>
      </c>
      <c r="T15" s="76">
        <v>924</v>
      </c>
      <c r="U15" s="76">
        <v>0</v>
      </c>
      <c r="V15" s="76">
        <v>1826</v>
      </c>
      <c r="W15" s="76">
        <v>0</v>
      </c>
      <c r="X15" s="76">
        <v>0</v>
      </c>
      <c r="Y15" s="76">
        <v>0</v>
      </c>
      <c r="Z15" s="76">
        <v>946</v>
      </c>
      <c r="AA15" s="76">
        <v>0</v>
      </c>
      <c r="AB15" s="76">
        <v>1826</v>
      </c>
      <c r="AC15" s="76">
        <v>0</v>
      </c>
      <c r="AD15" s="76">
        <v>574</v>
      </c>
      <c r="AE15" s="76">
        <v>0</v>
      </c>
      <c r="AF15" s="76">
        <v>1477</v>
      </c>
      <c r="AG15" s="76">
        <v>571.20000000000005</v>
      </c>
      <c r="AH15" s="76">
        <v>0</v>
      </c>
      <c r="AI15" s="76">
        <v>1474.2</v>
      </c>
      <c r="AJ15" s="77">
        <v>0</v>
      </c>
      <c r="AK15" s="137"/>
    </row>
    <row r="16" spans="1:54" s="135" customFormat="1" x14ac:dyDescent="0.2">
      <c r="A16" s="131" t="s">
        <v>12</v>
      </c>
      <c r="B16" s="132"/>
      <c r="C16" s="132">
        <v>0</v>
      </c>
      <c r="D16" s="132">
        <v>20.768000000000001</v>
      </c>
      <c r="E16" s="132">
        <v>0</v>
      </c>
      <c r="F16" s="132">
        <v>348</v>
      </c>
      <c r="G16" s="132">
        <v>0</v>
      </c>
      <c r="H16" s="132">
        <v>336</v>
      </c>
      <c r="I16" s="132">
        <v>0</v>
      </c>
      <c r="J16" s="132">
        <v>22</v>
      </c>
      <c r="K16" s="132">
        <v>126</v>
      </c>
      <c r="L16" s="132">
        <v>0</v>
      </c>
      <c r="M16" s="132">
        <v>272</v>
      </c>
      <c r="N16" s="132">
        <v>0</v>
      </c>
      <c r="O16" s="132">
        <v>44.4</v>
      </c>
      <c r="P16" s="132">
        <v>0</v>
      </c>
      <c r="Q16" s="132">
        <v>190.8</v>
      </c>
      <c r="R16" s="132">
        <v>32.4</v>
      </c>
      <c r="S16" s="132">
        <v>0</v>
      </c>
      <c r="T16" s="132">
        <v>902</v>
      </c>
      <c r="U16" s="132">
        <v>0</v>
      </c>
      <c r="V16" s="132">
        <v>1848</v>
      </c>
      <c r="W16" s="132">
        <v>0</v>
      </c>
      <c r="X16" s="132">
        <v>0</v>
      </c>
      <c r="Y16" s="132">
        <v>0</v>
      </c>
      <c r="Z16" s="132">
        <v>946</v>
      </c>
      <c r="AA16" s="132">
        <v>0</v>
      </c>
      <c r="AB16" s="132">
        <v>1826</v>
      </c>
      <c r="AC16" s="132">
        <v>0</v>
      </c>
      <c r="AD16" s="132">
        <v>560</v>
      </c>
      <c r="AE16" s="132">
        <v>0</v>
      </c>
      <c r="AF16" s="132">
        <v>1484</v>
      </c>
      <c r="AG16" s="132">
        <v>564.9</v>
      </c>
      <c r="AH16" s="132">
        <v>0</v>
      </c>
      <c r="AI16" s="132">
        <v>1480.5</v>
      </c>
      <c r="AJ16" s="133">
        <v>0</v>
      </c>
      <c r="AK16" s="138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</row>
    <row r="17" spans="1:54" x14ac:dyDescent="0.2">
      <c r="A17" s="75" t="s">
        <v>13</v>
      </c>
      <c r="B17" s="76"/>
      <c r="C17" s="76">
        <v>0</v>
      </c>
      <c r="D17" s="76">
        <v>20.8</v>
      </c>
      <c r="E17" s="76">
        <v>0</v>
      </c>
      <c r="F17" s="76">
        <v>336</v>
      </c>
      <c r="G17" s="76">
        <v>0</v>
      </c>
      <c r="H17" s="76">
        <v>324</v>
      </c>
      <c r="I17" s="76">
        <v>0</v>
      </c>
      <c r="J17" s="76">
        <v>22</v>
      </c>
      <c r="K17" s="76">
        <v>111</v>
      </c>
      <c r="L17" s="76">
        <v>0</v>
      </c>
      <c r="M17" s="76">
        <v>264</v>
      </c>
      <c r="N17" s="76">
        <v>0</v>
      </c>
      <c r="O17" s="76">
        <v>44.4</v>
      </c>
      <c r="P17" s="76">
        <v>1</v>
      </c>
      <c r="Q17" s="76">
        <v>187.20000000000002</v>
      </c>
      <c r="R17" s="76">
        <v>27.6</v>
      </c>
      <c r="S17" s="76">
        <v>0</v>
      </c>
      <c r="T17" s="76">
        <v>902</v>
      </c>
      <c r="U17" s="76">
        <v>0</v>
      </c>
      <c r="V17" s="76">
        <v>1804</v>
      </c>
      <c r="W17" s="76">
        <v>0</v>
      </c>
      <c r="X17" s="76">
        <v>0</v>
      </c>
      <c r="Y17" s="76">
        <v>0</v>
      </c>
      <c r="Z17" s="76">
        <v>902</v>
      </c>
      <c r="AA17" s="76">
        <v>0</v>
      </c>
      <c r="AB17" s="76">
        <v>1826</v>
      </c>
      <c r="AC17" s="76">
        <v>0</v>
      </c>
      <c r="AD17" s="76">
        <v>553</v>
      </c>
      <c r="AE17" s="76">
        <v>0</v>
      </c>
      <c r="AF17" s="76">
        <v>1470</v>
      </c>
      <c r="AG17" s="76">
        <v>554.4</v>
      </c>
      <c r="AH17" s="76">
        <v>0</v>
      </c>
      <c r="AI17" s="76">
        <v>1463.7</v>
      </c>
      <c r="AJ17" s="77">
        <v>0</v>
      </c>
      <c r="AK17" s="137"/>
    </row>
    <row r="18" spans="1:54" x14ac:dyDescent="0.2">
      <c r="A18" s="75" t="s">
        <v>14</v>
      </c>
      <c r="B18" s="76"/>
      <c r="C18" s="76">
        <v>3.2000000000000001E-2</v>
      </c>
      <c r="D18" s="76">
        <v>20.096</v>
      </c>
      <c r="E18" s="76">
        <v>0</v>
      </c>
      <c r="F18" s="76">
        <v>324</v>
      </c>
      <c r="G18" s="76">
        <v>0</v>
      </c>
      <c r="H18" s="76">
        <v>330</v>
      </c>
      <c r="I18" s="76">
        <v>0</v>
      </c>
      <c r="J18" s="76">
        <v>21</v>
      </c>
      <c r="K18" s="76">
        <v>117</v>
      </c>
      <c r="L18" s="76">
        <v>0</v>
      </c>
      <c r="M18" s="76">
        <v>257</v>
      </c>
      <c r="N18" s="76">
        <v>0</v>
      </c>
      <c r="O18" s="76">
        <v>38.4</v>
      </c>
      <c r="P18" s="76">
        <v>0</v>
      </c>
      <c r="Q18" s="76">
        <v>193.20000000000002</v>
      </c>
      <c r="R18" s="76">
        <v>31.2</v>
      </c>
      <c r="S18" s="76">
        <v>0</v>
      </c>
      <c r="T18" s="76">
        <v>880</v>
      </c>
      <c r="U18" s="76">
        <v>0</v>
      </c>
      <c r="V18" s="76">
        <v>1782</v>
      </c>
      <c r="W18" s="76">
        <v>0</v>
      </c>
      <c r="X18" s="76">
        <v>0</v>
      </c>
      <c r="Y18" s="76">
        <v>0</v>
      </c>
      <c r="Z18" s="76">
        <v>902</v>
      </c>
      <c r="AA18" s="76">
        <v>0</v>
      </c>
      <c r="AB18" s="76">
        <v>1782</v>
      </c>
      <c r="AC18" s="76">
        <v>0</v>
      </c>
      <c r="AD18" s="76">
        <v>553</v>
      </c>
      <c r="AE18" s="76">
        <v>0</v>
      </c>
      <c r="AF18" s="76">
        <v>1435</v>
      </c>
      <c r="AG18" s="76">
        <v>546</v>
      </c>
      <c r="AH18" s="76">
        <v>0</v>
      </c>
      <c r="AI18" s="76">
        <v>1436.4</v>
      </c>
      <c r="AJ18" s="77">
        <v>0</v>
      </c>
      <c r="AK18" s="137"/>
    </row>
    <row r="19" spans="1:54" x14ac:dyDescent="0.2">
      <c r="A19" s="75" t="s">
        <v>15</v>
      </c>
      <c r="B19" s="76"/>
      <c r="C19" s="76">
        <v>0</v>
      </c>
      <c r="D19" s="76">
        <v>20.352</v>
      </c>
      <c r="E19" s="76">
        <v>0</v>
      </c>
      <c r="F19" s="76">
        <v>318</v>
      </c>
      <c r="G19" s="76">
        <v>0</v>
      </c>
      <c r="H19" s="76">
        <v>324</v>
      </c>
      <c r="I19" s="76">
        <v>0</v>
      </c>
      <c r="J19" s="76">
        <v>21</v>
      </c>
      <c r="K19" s="76">
        <v>118</v>
      </c>
      <c r="L19" s="76">
        <v>0</v>
      </c>
      <c r="M19" s="76">
        <v>267</v>
      </c>
      <c r="N19" s="76">
        <v>0</v>
      </c>
      <c r="O19" s="76">
        <v>25.2</v>
      </c>
      <c r="P19" s="76">
        <v>0</v>
      </c>
      <c r="Q19" s="76">
        <v>182.4</v>
      </c>
      <c r="R19" s="76">
        <v>21.6</v>
      </c>
      <c r="S19" s="76">
        <v>0</v>
      </c>
      <c r="T19" s="76">
        <v>880</v>
      </c>
      <c r="U19" s="76">
        <v>0</v>
      </c>
      <c r="V19" s="76">
        <v>1760</v>
      </c>
      <c r="W19" s="76">
        <v>0</v>
      </c>
      <c r="X19" s="76">
        <v>0</v>
      </c>
      <c r="Y19" s="76">
        <v>0</v>
      </c>
      <c r="Z19" s="76">
        <v>880</v>
      </c>
      <c r="AA19" s="76">
        <v>0</v>
      </c>
      <c r="AB19" s="76">
        <v>1760</v>
      </c>
      <c r="AC19" s="76">
        <v>0</v>
      </c>
      <c r="AD19" s="76">
        <v>546</v>
      </c>
      <c r="AE19" s="76">
        <v>0</v>
      </c>
      <c r="AF19" s="76">
        <v>1414</v>
      </c>
      <c r="AG19" s="76">
        <v>548.1</v>
      </c>
      <c r="AH19" s="76">
        <v>0</v>
      </c>
      <c r="AI19" s="76">
        <v>1411.2</v>
      </c>
      <c r="AJ19" s="77">
        <v>0</v>
      </c>
      <c r="AK19" s="137"/>
    </row>
    <row r="20" spans="1:54" x14ac:dyDescent="0.2">
      <c r="A20" s="75" t="s">
        <v>16</v>
      </c>
      <c r="B20" s="76"/>
      <c r="C20" s="76">
        <v>0</v>
      </c>
      <c r="D20" s="76">
        <v>19.968</v>
      </c>
      <c r="E20" s="76">
        <v>0</v>
      </c>
      <c r="F20" s="76">
        <v>330</v>
      </c>
      <c r="G20" s="76">
        <v>0</v>
      </c>
      <c r="H20" s="76">
        <v>312</v>
      </c>
      <c r="I20" s="76">
        <v>0</v>
      </c>
      <c r="J20" s="76">
        <v>21</v>
      </c>
      <c r="K20" s="76">
        <v>109</v>
      </c>
      <c r="L20" s="76">
        <v>0</v>
      </c>
      <c r="M20" s="76">
        <v>267</v>
      </c>
      <c r="N20" s="76">
        <v>0</v>
      </c>
      <c r="O20" s="76">
        <v>33.6</v>
      </c>
      <c r="P20" s="76">
        <v>0</v>
      </c>
      <c r="Q20" s="76">
        <v>181.20000000000002</v>
      </c>
      <c r="R20" s="76">
        <v>37.200000000000003</v>
      </c>
      <c r="S20" s="76">
        <v>0</v>
      </c>
      <c r="T20" s="76">
        <v>902</v>
      </c>
      <c r="U20" s="76">
        <v>0</v>
      </c>
      <c r="V20" s="76">
        <v>1738</v>
      </c>
      <c r="W20" s="76">
        <v>0</v>
      </c>
      <c r="X20" s="76">
        <v>0</v>
      </c>
      <c r="Y20" s="76">
        <v>0</v>
      </c>
      <c r="Z20" s="76">
        <v>902</v>
      </c>
      <c r="AA20" s="76">
        <v>0</v>
      </c>
      <c r="AB20" s="76">
        <v>1738</v>
      </c>
      <c r="AC20" s="76">
        <v>0</v>
      </c>
      <c r="AD20" s="76">
        <v>553</v>
      </c>
      <c r="AE20" s="76">
        <v>0</v>
      </c>
      <c r="AF20" s="76">
        <v>1386</v>
      </c>
      <c r="AG20" s="76">
        <v>552.30000000000007</v>
      </c>
      <c r="AH20" s="76">
        <v>0</v>
      </c>
      <c r="AI20" s="76">
        <v>1388.1000000000001</v>
      </c>
      <c r="AJ20" s="77">
        <v>0</v>
      </c>
      <c r="AK20" s="137"/>
    </row>
    <row r="21" spans="1:54" x14ac:dyDescent="0.2">
      <c r="A21" s="75" t="s">
        <v>17</v>
      </c>
      <c r="B21" s="76"/>
      <c r="C21" s="76">
        <v>0</v>
      </c>
      <c r="D21" s="76">
        <v>19.616</v>
      </c>
      <c r="E21" s="76">
        <v>0</v>
      </c>
      <c r="F21" s="76">
        <v>330</v>
      </c>
      <c r="G21" s="76">
        <v>0</v>
      </c>
      <c r="H21" s="76">
        <v>306</v>
      </c>
      <c r="I21" s="76">
        <v>0</v>
      </c>
      <c r="J21" s="76">
        <v>21</v>
      </c>
      <c r="K21" s="76">
        <v>110</v>
      </c>
      <c r="L21" s="76">
        <v>0</v>
      </c>
      <c r="M21" s="76">
        <v>263</v>
      </c>
      <c r="N21" s="76">
        <v>0</v>
      </c>
      <c r="O21" s="76">
        <v>31.2</v>
      </c>
      <c r="P21" s="76">
        <v>0</v>
      </c>
      <c r="Q21" s="76">
        <v>174</v>
      </c>
      <c r="R21" s="76">
        <v>30</v>
      </c>
      <c r="S21" s="76">
        <v>0</v>
      </c>
      <c r="T21" s="76">
        <v>902</v>
      </c>
      <c r="U21" s="76">
        <v>0</v>
      </c>
      <c r="V21" s="76">
        <v>1738</v>
      </c>
      <c r="W21" s="76">
        <v>0</v>
      </c>
      <c r="X21" s="76">
        <v>0</v>
      </c>
      <c r="Y21" s="76">
        <v>0</v>
      </c>
      <c r="Z21" s="76">
        <v>902</v>
      </c>
      <c r="AA21" s="76">
        <v>0</v>
      </c>
      <c r="AB21" s="76">
        <v>1738</v>
      </c>
      <c r="AC21" s="76">
        <v>0</v>
      </c>
      <c r="AD21" s="76">
        <v>546</v>
      </c>
      <c r="AE21" s="76">
        <v>0</v>
      </c>
      <c r="AF21" s="76">
        <v>1414</v>
      </c>
      <c r="AG21" s="76">
        <v>546</v>
      </c>
      <c r="AH21" s="76">
        <v>0</v>
      </c>
      <c r="AI21" s="76">
        <v>1411.2</v>
      </c>
      <c r="AJ21" s="77">
        <v>0</v>
      </c>
      <c r="AK21" s="137"/>
    </row>
    <row r="22" spans="1:54" x14ac:dyDescent="0.2">
      <c r="A22" s="75" t="s">
        <v>18</v>
      </c>
      <c r="B22" s="76"/>
      <c r="C22" s="76">
        <v>0</v>
      </c>
      <c r="D22" s="76">
        <v>20.16</v>
      </c>
      <c r="E22" s="76">
        <v>0</v>
      </c>
      <c r="F22" s="76">
        <v>312</v>
      </c>
      <c r="G22" s="76">
        <v>0</v>
      </c>
      <c r="H22" s="76">
        <v>300</v>
      </c>
      <c r="I22" s="76">
        <v>0</v>
      </c>
      <c r="J22" s="76">
        <v>21</v>
      </c>
      <c r="K22" s="76">
        <v>108</v>
      </c>
      <c r="L22" s="76">
        <v>0</v>
      </c>
      <c r="M22" s="76">
        <v>253</v>
      </c>
      <c r="N22" s="76">
        <v>0</v>
      </c>
      <c r="O22" s="76">
        <v>31.2</v>
      </c>
      <c r="P22" s="76">
        <v>1</v>
      </c>
      <c r="Q22" s="76">
        <v>170.4</v>
      </c>
      <c r="R22" s="76">
        <v>28.8</v>
      </c>
      <c r="S22" s="76">
        <v>0</v>
      </c>
      <c r="T22" s="76">
        <v>880</v>
      </c>
      <c r="U22" s="76">
        <v>0</v>
      </c>
      <c r="V22" s="76">
        <v>1782</v>
      </c>
      <c r="W22" s="76">
        <v>0</v>
      </c>
      <c r="X22" s="76">
        <v>0</v>
      </c>
      <c r="Y22" s="76">
        <v>0</v>
      </c>
      <c r="Z22" s="76">
        <v>880</v>
      </c>
      <c r="AA22" s="76">
        <v>0</v>
      </c>
      <c r="AB22" s="76">
        <v>1782</v>
      </c>
      <c r="AC22" s="76">
        <v>0</v>
      </c>
      <c r="AD22" s="76">
        <v>546</v>
      </c>
      <c r="AE22" s="76">
        <v>0</v>
      </c>
      <c r="AF22" s="76">
        <v>1463</v>
      </c>
      <c r="AG22" s="76">
        <v>552.30000000000007</v>
      </c>
      <c r="AH22" s="76">
        <v>0</v>
      </c>
      <c r="AI22" s="76">
        <v>1457.4</v>
      </c>
      <c r="AJ22" s="77">
        <v>0</v>
      </c>
      <c r="AK22" s="137"/>
    </row>
    <row r="23" spans="1:54" x14ac:dyDescent="0.2">
      <c r="A23" s="75" t="s">
        <v>19</v>
      </c>
      <c r="B23" s="76"/>
      <c r="C23" s="76">
        <v>0</v>
      </c>
      <c r="D23" s="76">
        <v>20.736000000000001</v>
      </c>
      <c r="E23" s="76">
        <v>0</v>
      </c>
      <c r="F23" s="76">
        <v>300</v>
      </c>
      <c r="G23" s="76">
        <v>0</v>
      </c>
      <c r="H23" s="76">
        <v>294</v>
      </c>
      <c r="I23" s="76">
        <v>0</v>
      </c>
      <c r="J23" s="76">
        <v>22</v>
      </c>
      <c r="K23" s="76">
        <v>112</v>
      </c>
      <c r="L23" s="76">
        <v>0</v>
      </c>
      <c r="M23" s="76">
        <v>243</v>
      </c>
      <c r="N23" s="76">
        <v>0</v>
      </c>
      <c r="O23" s="76">
        <v>33.6</v>
      </c>
      <c r="P23" s="76">
        <v>0</v>
      </c>
      <c r="Q23" s="76">
        <v>159.6</v>
      </c>
      <c r="R23" s="76">
        <v>25.2</v>
      </c>
      <c r="S23" s="76">
        <v>0</v>
      </c>
      <c r="T23" s="76">
        <v>880</v>
      </c>
      <c r="U23" s="76">
        <v>0</v>
      </c>
      <c r="V23" s="76">
        <v>1738</v>
      </c>
      <c r="W23" s="76">
        <v>0</v>
      </c>
      <c r="X23" s="76">
        <v>0</v>
      </c>
      <c r="Y23" s="76">
        <v>0</v>
      </c>
      <c r="Z23" s="76">
        <v>880</v>
      </c>
      <c r="AA23" s="76">
        <v>0</v>
      </c>
      <c r="AB23" s="76">
        <v>1738</v>
      </c>
      <c r="AC23" s="76">
        <v>0</v>
      </c>
      <c r="AD23" s="76">
        <v>560</v>
      </c>
      <c r="AE23" s="76">
        <v>0</v>
      </c>
      <c r="AF23" s="76">
        <v>1421</v>
      </c>
      <c r="AG23" s="76">
        <v>554.4</v>
      </c>
      <c r="AH23" s="76">
        <v>0</v>
      </c>
      <c r="AI23" s="76">
        <v>1419.6000000000001</v>
      </c>
      <c r="AJ23" s="77">
        <v>0</v>
      </c>
      <c r="AK23" s="137"/>
    </row>
    <row r="24" spans="1:54" x14ac:dyDescent="0.2">
      <c r="A24" s="75" t="s">
        <v>20</v>
      </c>
      <c r="B24" s="76"/>
      <c r="C24" s="76">
        <v>0</v>
      </c>
      <c r="D24" s="76">
        <v>21.056000000000001</v>
      </c>
      <c r="E24" s="76">
        <v>0</v>
      </c>
      <c r="F24" s="76">
        <v>318</v>
      </c>
      <c r="G24" s="76">
        <v>0</v>
      </c>
      <c r="H24" s="76">
        <v>324</v>
      </c>
      <c r="I24" s="76">
        <v>0</v>
      </c>
      <c r="J24" s="76">
        <v>22</v>
      </c>
      <c r="K24" s="76">
        <v>138</v>
      </c>
      <c r="L24" s="76">
        <v>0</v>
      </c>
      <c r="M24" s="76">
        <v>261</v>
      </c>
      <c r="N24" s="76">
        <v>0</v>
      </c>
      <c r="O24" s="76">
        <v>43.2</v>
      </c>
      <c r="P24" s="76">
        <v>0</v>
      </c>
      <c r="Q24" s="76">
        <v>159.6</v>
      </c>
      <c r="R24" s="76">
        <v>13.200000000000001</v>
      </c>
      <c r="S24" s="76">
        <v>0</v>
      </c>
      <c r="T24" s="76">
        <v>902</v>
      </c>
      <c r="U24" s="76">
        <v>0</v>
      </c>
      <c r="V24" s="76">
        <v>1782</v>
      </c>
      <c r="W24" s="76">
        <v>0</v>
      </c>
      <c r="X24" s="76">
        <v>0</v>
      </c>
      <c r="Y24" s="76">
        <v>0</v>
      </c>
      <c r="Z24" s="76">
        <v>902</v>
      </c>
      <c r="AA24" s="76">
        <v>0</v>
      </c>
      <c r="AB24" s="76">
        <v>1782</v>
      </c>
      <c r="AC24" s="76">
        <v>0</v>
      </c>
      <c r="AD24" s="76">
        <v>567</v>
      </c>
      <c r="AE24" s="76">
        <v>0</v>
      </c>
      <c r="AF24" s="76">
        <v>1449</v>
      </c>
      <c r="AG24" s="76">
        <v>567</v>
      </c>
      <c r="AH24" s="76">
        <v>0</v>
      </c>
      <c r="AI24" s="76">
        <v>1444.8</v>
      </c>
      <c r="AJ24" s="77">
        <v>0</v>
      </c>
      <c r="AK24" s="137"/>
    </row>
    <row r="25" spans="1:54" x14ac:dyDescent="0.2">
      <c r="A25" s="75" t="s">
        <v>21</v>
      </c>
      <c r="B25" s="76"/>
      <c r="C25" s="76">
        <v>0</v>
      </c>
      <c r="D25" s="76">
        <v>21.376000000000001</v>
      </c>
      <c r="E25" s="76">
        <v>0</v>
      </c>
      <c r="F25" s="76">
        <v>318</v>
      </c>
      <c r="G25" s="76">
        <v>0</v>
      </c>
      <c r="H25" s="76">
        <v>324</v>
      </c>
      <c r="I25" s="76">
        <v>0</v>
      </c>
      <c r="J25" s="76">
        <v>22</v>
      </c>
      <c r="K25" s="76">
        <v>136</v>
      </c>
      <c r="L25" s="76">
        <v>0</v>
      </c>
      <c r="M25" s="76">
        <v>262</v>
      </c>
      <c r="N25" s="76">
        <v>0</v>
      </c>
      <c r="O25" s="76">
        <v>45.6</v>
      </c>
      <c r="P25" s="76">
        <v>0</v>
      </c>
      <c r="Q25" s="76">
        <v>166.8</v>
      </c>
      <c r="R25" s="76">
        <v>13.200000000000001</v>
      </c>
      <c r="S25" s="76">
        <v>0</v>
      </c>
      <c r="T25" s="76">
        <v>924</v>
      </c>
      <c r="U25" s="76">
        <v>0</v>
      </c>
      <c r="V25" s="76">
        <v>1804</v>
      </c>
      <c r="W25" s="76">
        <v>0</v>
      </c>
      <c r="X25" s="76">
        <v>0</v>
      </c>
      <c r="Y25" s="76">
        <v>0</v>
      </c>
      <c r="Z25" s="76">
        <v>946</v>
      </c>
      <c r="AA25" s="76">
        <v>0</v>
      </c>
      <c r="AB25" s="76">
        <v>1804</v>
      </c>
      <c r="AC25" s="76">
        <v>0</v>
      </c>
      <c r="AD25" s="76">
        <v>581</v>
      </c>
      <c r="AE25" s="76">
        <v>0</v>
      </c>
      <c r="AF25" s="76">
        <v>1449</v>
      </c>
      <c r="AG25" s="76">
        <v>585.9</v>
      </c>
      <c r="AH25" s="76">
        <v>0</v>
      </c>
      <c r="AI25" s="76">
        <v>1446.9</v>
      </c>
      <c r="AJ25" s="77">
        <v>0</v>
      </c>
      <c r="AK25" s="137"/>
    </row>
    <row r="26" spans="1:54" x14ac:dyDescent="0.2">
      <c r="A26" s="75" t="s">
        <v>22</v>
      </c>
      <c r="B26" s="76"/>
      <c r="C26" s="76">
        <v>0</v>
      </c>
      <c r="D26" s="76">
        <v>21.76</v>
      </c>
      <c r="E26" s="76">
        <v>0</v>
      </c>
      <c r="F26" s="76">
        <v>312</v>
      </c>
      <c r="G26" s="76">
        <v>0</v>
      </c>
      <c r="H26" s="76">
        <v>348</v>
      </c>
      <c r="I26" s="76">
        <v>0</v>
      </c>
      <c r="J26" s="76">
        <v>23</v>
      </c>
      <c r="K26" s="76">
        <v>149</v>
      </c>
      <c r="L26" s="76">
        <v>0</v>
      </c>
      <c r="M26" s="76">
        <v>265</v>
      </c>
      <c r="N26" s="76">
        <v>0</v>
      </c>
      <c r="O26" s="76">
        <v>37.200000000000003</v>
      </c>
      <c r="P26" s="76">
        <v>0</v>
      </c>
      <c r="Q26" s="76">
        <v>174</v>
      </c>
      <c r="R26" s="76">
        <v>13.200000000000001</v>
      </c>
      <c r="S26" s="76">
        <v>0</v>
      </c>
      <c r="T26" s="76">
        <v>946</v>
      </c>
      <c r="U26" s="76">
        <v>0</v>
      </c>
      <c r="V26" s="76">
        <v>1870</v>
      </c>
      <c r="W26" s="76">
        <v>0</v>
      </c>
      <c r="X26" s="76">
        <v>0</v>
      </c>
      <c r="Y26" s="76">
        <v>0</v>
      </c>
      <c r="Z26" s="76">
        <v>968</v>
      </c>
      <c r="AA26" s="76">
        <v>0</v>
      </c>
      <c r="AB26" s="76">
        <v>1870</v>
      </c>
      <c r="AC26" s="76">
        <v>0</v>
      </c>
      <c r="AD26" s="76">
        <v>637</v>
      </c>
      <c r="AE26" s="76">
        <v>0</v>
      </c>
      <c r="AF26" s="76">
        <v>1498</v>
      </c>
      <c r="AG26" s="76">
        <v>632.1</v>
      </c>
      <c r="AH26" s="76">
        <v>0</v>
      </c>
      <c r="AI26" s="76">
        <v>1497.3</v>
      </c>
      <c r="AJ26" s="77">
        <v>0</v>
      </c>
      <c r="AK26" s="137"/>
    </row>
    <row r="27" spans="1:54" x14ac:dyDescent="0.2">
      <c r="A27" s="75" t="s">
        <v>23</v>
      </c>
      <c r="B27" s="76"/>
      <c r="C27" s="76">
        <v>0</v>
      </c>
      <c r="D27" s="76">
        <v>22.240000000000002</v>
      </c>
      <c r="E27" s="76">
        <v>0</v>
      </c>
      <c r="F27" s="76">
        <v>324</v>
      </c>
      <c r="G27" s="76">
        <v>0</v>
      </c>
      <c r="H27" s="76">
        <v>366</v>
      </c>
      <c r="I27" s="76">
        <v>0</v>
      </c>
      <c r="J27" s="76">
        <v>23</v>
      </c>
      <c r="K27" s="76">
        <v>147</v>
      </c>
      <c r="L27" s="76">
        <v>0</v>
      </c>
      <c r="M27" s="76">
        <v>276</v>
      </c>
      <c r="N27" s="76">
        <v>0</v>
      </c>
      <c r="O27" s="76">
        <v>43.2</v>
      </c>
      <c r="P27" s="76">
        <v>1</v>
      </c>
      <c r="Q27" s="76">
        <v>192</v>
      </c>
      <c r="R27" s="76">
        <v>12</v>
      </c>
      <c r="S27" s="76">
        <v>0</v>
      </c>
      <c r="T27" s="76">
        <v>990</v>
      </c>
      <c r="U27" s="76">
        <v>0</v>
      </c>
      <c r="V27" s="76">
        <v>1892</v>
      </c>
      <c r="W27" s="76">
        <v>0</v>
      </c>
      <c r="X27" s="76">
        <v>0</v>
      </c>
      <c r="Y27" s="76">
        <v>0</v>
      </c>
      <c r="Z27" s="76">
        <v>968</v>
      </c>
      <c r="AA27" s="76">
        <v>0</v>
      </c>
      <c r="AB27" s="76">
        <v>1892</v>
      </c>
      <c r="AC27" s="76">
        <v>0</v>
      </c>
      <c r="AD27" s="76">
        <v>623</v>
      </c>
      <c r="AE27" s="76">
        <v>0</v>
      </c>
      <c r="AF27" s="76">
        <v>1505</v>
      </c>
      <c r="AG27" s="76">
        <v>623.70000000000005</v>
      </c>
      <c r="AH27" s="76">
        <v>0</v>
      </c>
      <c r="AI27" s="76">
        <v>1501.5</v>
      </c>
      <c r="AJ27" s="77">
        <v>0</v>
      </c>
      <c r="AK27" s="137"/>
    </row>
    <row r="28" spans="1:54" s="135" customFormat="1" x14ac:dyDescent="0.2">
      <c r="A28" s="131" t="s">
        <v>24</v>
      </c>
      <c r="B28" s="132"/>
      <c r="C28" s="132">
        <v>0</v>
      </c>
      <c r="D28" s="132">
        <v>22.976000000000003</v>
      </c>
      <c r="E28" s="132">
        <v>0</v>
      </c>
      <c r="F28" s="132">
        <v>354</v>
      </c>
      <c r="G28" s="132">
        <v>0</v>
      </c>
      <c r="H28" s="132">
        <v>348</v>
      </c>
      <c r="I28" s="132">
        <v>0</v>
      </c>
      <c r="J28" s="132">
        <v>24</v>
      </c>
      <c r="K28" s="132">
        <v>143</v>
      </c>
      <c r="L28" s="132">
        <v>0</v>
      </c>
      <c r="M28" s="132">
        <v>287</v>
      </c>
      <c r="N28" s="132">
        <v>0</v>
      </c>
      <c r="O28" s="132">
        <v>50.4</v>
      </c>
      <c r="P28" s="132">
        <v>0</v>
      </c>
      <c r="Q28" s="132">
        <v>183.6</v>
      </c>
      <c r="R28" s="132">
        <v>13.200000000000001</v>
      </c>
      <c r="S28" s="132">
        <v>0</v>
      </c>
      <c r="T28" s="132">
        <v>968</v>
      </c>
      <c r="U28" s="132">
        <v>0</v>
      </c>
      <c r="V28" s="132">
        <v>1936</v>
      </c>
      <c r="W28" s="132">
        <v>0</v>
      </c>
      <c r="X28" s="132">
        <v>0</v>
      </c>
      <c r="Y28" s="132">
        <v>0</v>
      </c>
      <c r="Z28" s="132">
        <v>990</v>
      </c>
      <c r="AA28" s="132">
        <v>0</v>
      </c>
      <c r="AB28" s="132">
        <v>1936</v>
      </c>
      <c r="AC28" s="132">
        <v>0</v>
      </c>
      <c r="AD28" s="132">
        <v>623</v>
      </c>
      <c r="AE28" s="132">
        <v>0</v>
      </c>
      <c r="AF28" s="132">
        <v>1554</v>
      </c>
      <c r="AG28" s="132">
        <v>625.80000000000007</v>
      </c>
      <c r="AH28" s="132">
        <v>0</v>
      </c>
      <c r="AI28" s="132">
        <v>1551.9</v>
      </c>
      <c r="AJ28" s="133">
        <v>0</v>
      </c>
      <c r="AK28" s="138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</row>
    <row r="29" spans="1:54" x14ac:dyDescent="0.2">
      <c r="A29" s="75" t="s">
        <v>25</v>
      </c>
      <c r="B29" s="76"/>
      <c r="C29" s="76">
        <v>0</v>
      </c>
      <c r="D29" s="76">
        <v>24.64</v>
      </c>
      <c r="E29" s="76">
        <v>0</v>
      </c>
      <c r="F29" s="76">
        <v>348</v>
      </c>
      <c r="G29" s="76">
        <v>0</v>
      </c>
      <c r="H29" s="76">
        <v>342</v>
      </c>
      <c r="I29" s="76">
        <v>0</v>
      </c>
      <c r="J29" s="76">
        <v>26</v>
      </c>
      <c r="K29" s="76">
        <v>139</v>
      </c>
      <c r="L29" s="76">
        <v>0</v>
      </c>
      <c r="M29" s="76">
        <v>294</v>
      </c>
      <c r="N29" s="76">
        <v>0</v>
      </c>
      <c r="O29" s="76">
        <v>46.800000000000004</v>
      </c>
      <c r="P29" s="76">
        <v>0</v>
      </c>
      <c r="Q29" s="76">
        <v>172.8</v>
      </c>
      <c r="R29" s="76">
        <v>13.200000000000001</v>
      </c>
      <c r="S29" s="76">
        <v>0</v>
      </c>
      <c r="T29" s="76">
        <v>968</v>
      </c>
      <c r="U29" s="76">
        <v>0</v>
      </c>
      <c r="V29" s="76">
        <v>1914</v>
      </c>
      <c r="W29" s="76">
        <v>0</v>
      </c>
      <c r="X29" s="76">
        <v>0</v>
      </c>
      <c r="Y29" s="76">
        <v>0</v>
      </c>
      <c r="Z29" s="76">
        <v>990</v>
      </c>
      <c r="AA29" s="76">
        <v>0</v>
      </c>
      <c r="AB29" s="76">
        <v>1914</v>
      </c>
      <c r="AC29" s="76">
        <v>0</v>
      </c>
      <c r="AD29" s="76">
        <v>623</v>
      </c>
      <c r="AE29" s="76">
        <v>0</v>
      </c>
      <c r="AF29" s="76">
        <v>1554</v>
      </c>
      <c r="AG29" s="76">
        <v>621.6</v>
      </c>
      <c r="AH29" s="76">
        <v>0</v>
      </c>
      <c r="AI29" s="76">
        <v>1554</v>
      </c>
      <c r="AJ29" s="77">
        <v>0</v>
      </c>
      <c r="AK29" s="137"/>
    </row>
    <row r="30" spans="1:54" ht="13.5" thickBot="1" x14ac:dyDescent="0.25">
      <c r="A30" s="78" t="s">
        <v>26</v>
      </c>
      <c r="B30" s="79"/>
      <c r="C30" s="79">
        <v>0</v>
      </c>
      <c r="D30" s="79">
        <v>24.544</v>
      </c>
      <c r="E30" s="79">
        <v>0</v>
      </c>
      <c r="F30" s="79">
        <v>336</v>
      </c>
      <c r="G30" s="79">
        <v>0</v>
      </c>
      <c r="H30" s="79">
        <v>276</v>
      </c>
      <c r="I30" s="79">
        <v>0</v>
      </c>
      <c r="J30" s="79">
        <v>25</v>
      </c>
      <c r="K30" s="79">
        <v>103</v>
      </c>
      <c r="L30" s="79">
        <v>0</v>
      </c>
      <c r="M30" s="79">
        <v>282</v>
      </c>
      <c r="N30" s="79">
        <v>0</v>
      </c>
      <c r="O30" s="79">
        <v>46.800000000000004</v>
      </c>
      <c r="P30" s="79">
        <v>0</v>
      </c>
      <c r="Q30" s="79">
        <v>150</v>
      </c>
      <c r="R30" s="79">
        <v>14.4</v>
      </c>
      <c r="S30" s="79">
        <v>0</v>
      </c>
      <c r="T30" s="79">
        <v>880</v>
      </c>
      <c r="U30" s="79">
        <v>0</v>
      </c>
      <c r="V30" s="79">
        <v>1672</v>
      </c>
      <c r="W30" s="79">
        <v>0</v>
      </c>
      <c r="X30" s="79">
        <v>0</v>
      </c>
      <c r="Y30" s="79">
        <v>0</v>
      </c>
      <c r="Z30" s="79">
        <v>924</v>
      </c>
      <c r="AA30" s="79">
        <v>0</v>
      </c>
      <c r="AB30" s="79">
        <v>1672</v>
      </c>
      <c r="AC30" s="79">
        <v>0</v>
      </c>
      <c r="AD30" s="79">
        <v>546</v>
      </c>
      <c r="AE30" s="79">
        <v>0</v>
      </c>
      <c r="AF30" s="79">
        <v>1386</v>
      </c>
      <c r="AG30" s="79">
        <v>550.20000000000005</v>
      </c>
      <c r="AH30" s="79">
        <v>0</v>
      </c>
      <c r="AI30" s="79">
        <v>1381.8</v>
      </c>
      <c r="AJ30" s="80">
        <v>0</v>
      </c>
      <c r="AK30" s="137"/>
    </row>
    <row r="31" spans="1:54" s="55" customFormat="1" hidden="1" x14ac:dyDescent="0.2">
      <c r="A31" s="46" t="s">
        <v>2</v>
      </c>
      <c r="B31" s="55">
        <f t="shared" ref="B31:AJ31" si="0">SUM(B7:B30)</f>
        <v>0</v>
      </c>
      <c r="C31" s="55">
        <f t="shared" si="0"/>
        <v>3.2000000000000001E-2</v>
      </c>
      <c r="D31" s="55">
        <f t="shared" si="0"/>
        <v>518.81600000000003</v>
      </c>
      <c r="E31" s="55">
        <f t="shared" si="0"/>
        <v>0</v>
      </c>
      <c r="F31" s="55">
        <f t="shared" si="0"/>
        <v>7224</v>
      </c>
      <c r="G31" s="55">
        <f t="shared" si="0"/>
        <v>0</v>
      </c>
      <c r="H31" s="55">
        <f t="shared" si="0"/>
        <v>7020</v>
      </c>
      <c r="I31" s="55">
        <f t="shared" si="0"/>
        <v>0</v>
      </c>
      <c r="J31" s="55">
        <f t="shared" si="0"/>
        <v>543</v>
      </c>
      <c r="K31" s="55">
        <f t="shared" si="0"/>
        <v>2656</v>
      </c>
      <c r="L31" s="55">
        <f t="shared" si="0"/>
        <v>0</v>
      </c>
      <c r="M31" s="55">
        <f t="shared" si="0"/>
        <v>5936</v>
      </c>
      <c r="N31" s="55">
        <f t="shared" si="0"/>
        <v>0</v>
      </c>
      <c r="O31" s="55">
        <f t="shared" si="0"/>
        <v>865.2</v>
      </c>
      <c r="P31" s="55">
        <f t="shared" si="0"/>
        <v>5</v>
      </c>
      <c r="Q31" s="55">
        <f t="shared" si="0"/>
        <v>3792.0000000000005</v>
      </c>
      <c r="R31" s="55">
        <f t="shared" si="0"/>
        <v>467.99999999999989</v>
      </c>
      <c r="S31" s="55">
        <f t="shared" si="0"/>
        <v>0</v>
      </c>
      <c r="T31" s="55">
        <f t="shared" si="0"/>
        <v>20152</v>
      </c>
      <c r="U31" s="55">
        <f t="shared" si="0"/>
        <v>0</v>
      </c>
      <c r="V31" s="55">
        <f t="shared" si="0"/>
        <v>39226</v>
      </c>
      <c r="W31" s="55">
        <f t="shared" si="0"/>
        <v>0</v>
      </c>
      <c r="X31" s="55">
        <f t="shared" si="0"/>
        <v>0</v>
      </c>
      <c r="Y31" s="55">
        <f t="shared" si="0"/>
        <v>0</v>
      </c>
      <c r="Z31" s="55">
        <f t="shared" si="0"/>
        <v>20570</v>
      </c>
      <c r="AA31" s="55">
        <f t="shared" si="0"/>
        <v>0</v>
      </c>
      <c r="AB31" s="55">
        <f t="shared" si="0"/>
        <v>39226</v>
      </c>
      <c r="AC31" s="55">
        <f t="shared" si="0"/>
        <v>0</v>
      </c>
      <c r="AD31" s="55">
        <f t="shared" si="0"/>
        <v>12789</v>
      </c>
      <c r="AE31" s="55">
        <f t="shared" si="0"/>
        <v>0</v>
      </c>
      <c r="AF31" s="55">
        <f t="shared" si="0"/>
        <v>31654</v>
      </c>
      <c r="AG31" s="55">
        <f t="shared" si="0"/>
        <v>12797.400000000001</v>
      </c>
      <c r="AH31" s="55">
        <f t="shared" si="0"/>
        <v>0</v>
      </c>
      <c r="AI31" s="55">
        <f t="shared" si="0"/>
        <v>31602.900000000005</v>
      </c>
      <c r="AJ31" s="55">
        <f t="shared" si="0"/>
        <v>0</v>
      </c>
      <c r="AK31" s="137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82" t="s">
        <v>75</v>
      </c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3" t="s">
        <v>37</v>
      </c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5" t="s">
        <v>73</v>
      </c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9.92</v>
      </c>
      <c r="E41" s="97">
        <v>258</v>
      </c>
      <c r="F41" s="97">
        <v>0</v>
      </c>
      <c r="G41" s="97">
        <v>288</v>
      </c>
      <c r="H41" s="97">
        <v>0</v>
      </c>
      <c r="I41" s="97">
        <v>4</v>
      </c>
      <c r="J41" s="97">
        <v>16</v>
      </c>
      <c r="K41" s="97">
        <v>63</v>
      </c>
      <c r="L41" s="97">
        <v>0</v>
      </c>
      <c r="M41" s="97">
        <v>121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198</v>
      </c>
      <c r="T41" s="97">
        <v>0</v>
      </c>
      <c r="U41" s="97">
        <v>0</v>
      </c>
      <c r="V41" s="97">
        <v>418</v>
      </c>
      <c r="W41" s="97">
        <v>0</v>
      </c>
      <c r="X41" s="97">
        <v>0</v>
      </c>
      <c r="Y41" s="97">
        <v>176</v>
      </c>
      <c r="Z41" s="97">
        <v>0</v>
      </c>
      <c r="AA41" s="97">
        <v>0</v>
      </c>
      <c r="AB41" s="97">
        <v>418</v>
      </c>
      <c r="AC41" s="97">
        <v>0</v>
      </c>
      <c r="AD41" s="97">
        <v>140</v>
      </c>
      <c r="AE41" s="97">
        <v>0</v>
      </c>
      <c r="AF41" s="97">
        <v>623</v>
      </c>
      <c r="AG41" s="97">
        <v>138.6</v>
      </c>
      <c r="AH41" s="97">
        <v>0</v>
      </c>
      <c r="AI41" s="97">
        <v>623.70000000000005</v>
      </c>
      <c r="AJ41" s="98">
        <v>0</v>
      </c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10.08</v>
      </c>
      <c r="E42" s="100">
        <v>258</v>
      </c>
      <c r="F42" s="100">
        <v>0</v>
      </c>
      <c r="G42" s="100">
        <v>288</v>
      </c>
      <c r="H42" s="100">
        <v>0</v>
      </c>
      <c r="I42" s="100">
        <v>3</v>
      </c>
      <c r="J42" s="100">
        <v>16</v>
      </c>
      <c r="K42" s="100">
        <v>60</v>
      </c>
      <c r="L42" s="100">
        <v>0</v>
      </c>
      <c r="M42" s="100">
        <v>113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220</v>
      </c>
      <c r="T42" s="100">
        <v>0</v>
      </c>
      <c r="U42" s="100">
        <v>0</v>
      </c>
      <c r="V42" s="100">
        <v>374</v>
      </c>
      <c r="W42" s="100">
        <v>0</v>
      </c>
      <c r="X42" s="100">
        <v>0</v>
      </c>
      <c r="Y42" s="100">
        <v>220</v>
      </c>
      <c r="Z42" s="100">
        <v>0</v>
      </c>
      <c r="AA42" s="100">
        <v>0</v>
      </c>
      <c r="AB42" s="100">
        <v>352</v>
      </c>
      <c r="AC42" s="100">
        <v>0</v>
      </c>
      <c r="AD42" s="100">
        <v>133</v>
      </c>
      <c r="AE42" s="100">
        <v>0</v>
      </c>
      <c r="AF42" s="100">
        <v>595</v>
      </c>
      <c r="AG42" s="100">
        <v>123.9</v>
      </c>
      <c r="AH42" s="100">
        <v>0</v>
      </c>
      <c r="AI42" s="100">
        <v>590.1</v>
      </c>
      <c r="AJ42" s="101">
        <v>0</v>
      </c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10.656000000000001</v>
      </c>
      <c r="E43" s="100">
        <v>276</v>
      </c>
      <c r="F43" s="100">
        <v>0</v>
      </c>
      <c r="G43" s="100">
        <v>282</v>
      </c>
      <c r="H43" s="100">
        <v>0</v>
      </c>
      <c r="I43" s="100">
        <v>1</v>
      </c>
      <c r="J43" s="100">
        <v>16</v>
      </c>
      <c r="K43" s="100">
        <v>60</v>
      </c>
      <c r="L43" s="100">
        <v>0</v>
      </c>
      <c r="M43" s="100">
        <v>97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220</v>
      </c>
      <c r="T43" s="100">
        <v>0</v>
      </c>
      <c r="U43" s="100">
        <v>0</v>
      </c>
      <c r="V43" s="100">
        <v>374</v>
      </c>
      <c r="W43" s="100">
        <v>0</v>
      </c>
      <c r="X43" s="100">
        <v>0</v>
      </c>
      <c r="Y43" s="100">
        <v>198</v>
      </c>
      <c r="Z43" s="100">
        <v>0</v>
      </c>
      <c r="AA43" s="100">
        <v>0</v>
      </c>
      <c r="AB43" s="100">
        <v>374</v>
      </c>
      <c r="AC43" s="100">
        <v>0</v>
      </c>
      <c r="AD43" s="100">
        <v>126</v>
      </c>
      <c r="AE43" s="100">
        <v>0</v>
      </c>
      <c r="AF43" s="100">
        <v>588</v>
      </c>
      <c r="AG43" s="100">
        <v>121.8</v>
      </c>
      <c r="AH43" s="100">
        <v>0</v>
      </c>
      <c r="AI43" s="100">
        <v>583.80000000000007</v>
      </c>
      <c r="AJ43" s="101">
        <v>0</v>
      </c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s="135" customFormat="1" x14ac:dyDescent="0.2">
      <c r="A44" s="131" t="s">
        <v>6</v>
      </c>
      <c r="B44" s="132"/>
      <c r="C44" s="132">
        <v>3.2000000000000001E-2</v>
      </c>
      <c r="D44" s="132">
        <v>10.976000000000001</v>
      </c>
      <c r="E44" s="132">
        <v>288</v>
      </c>
      <c r="F44" s="132">
        <v>0</v>
      </c>
      <c r="G44" s="132">
        <v>288</v>
      </c>
      <c r="H44" s="132">
        <v>0</v>
      </c>
      <c r="I44" s="132">
        <v>1</v>
      </c>
      <c r="J44" s="132">
        <v>16</v>
      </c>
      <c r="K44" s="132">
        <v>59</v>
      </c>
      <c r="L44" s="132">
        <v>0</v>
      </c>
      <c r="M44" s="132">
        <v>84</v>
      </c>
      <c r="N44" s="132">
        <v>0</v>
      </c>
      <c r="O44" s="132">
        <v>0</v>
      </c>
      <c r="P44" s="132">
        <v>0</v>
      </c>
      <c r="Q44" s="132">
        <v>0</v>
      </c>
      <c r="R44" s="132">
        <v>0</v>
      </c>
      <c r="S44" s="132">
        <v>242</v>
      </c>
      <c r="T44" s="132">
        <v>0</v>
      </c>
      <c r="U44" s="132">
        <v>0</v>
      </c>
      <c r="V44" s="132">
        <v>396</v>
      </c>
      <c r="W44" s="132">
        <v>0</v>
      </c>
      <c r="X44" s="132">
        <v>0</v>
      </c>
      <c r="Y44" s="132">
        <v>220</v>
      </c>
      <c r="Z44" s="132">
        <v>0</v>
      </c>
      <c r="AA44" s="132">
        <v>0</v>
      </c>
      <c r="AB44" s="132">
        <v>374</v>
      </c>
      <c r="AC44" s="132">
        <v>0</v>
      </c>
      <c r="AD44" s="132">
        <v>119</v>
      </c>
      <c r="AE44" s="132">
        <v>0</v>
      </c>
      <c r="AF44" s="132">
        <v>595</v>
      </c>
      <c r="AG44" s="132">
        <v>117.60000000000001</v>
      </c>
      <c r="AH44" s="132">
        <v>0</v>
      </c>
      <c r="AI44" s="132">
        <v>598.5</v>
      </c>
      <c r="AJ44" s="133">
        <v>0</v>
      </c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</row>
    <row r="45" spans="1:54" x14ac:dyDescent="0.2">
      <c r="A45" s="99" t="s">
        <v>7</v>
      </c>
      <c r="B45" s="100"/>
      <c r="C45" s="100">
        <v>0</v>
      </c>
      <c r="D45" s="100">
        <v>11.584000000000001</v>
      </c>
      <c r="E45" s="100">
        <v>294</v>
      </c>
      <c r="F45" s="100">
        <v>0</v>
      </c>
      <c r="G45" s="100">
        <v>288</v>
      </c>
      <c r="H45" s="100">
        <v>0</v>
      </c>
      <c r="I45" s="100">
        <v>0</v>
      </c>
      <c r="J45" s="100">
        <v>18</v>
      </c>
      <c r="K45" s="100">
        <v>59</v>
      </c>
      <c r="L45" s="100">
        <v>0</v>
      </c>
      <c r="M45" s="100">
        <v>84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242</v>
      </c>
      <c r="T45" s="100">
        <v>0</v>
      </c>
      <c r="U45" s="100">
        <v>0</v>
      </c>
      <c r="V45" s="100">
        <v>396</v>
      </c>
      <c r="W45" s="100">
        <v>0</v>
      </c>
      <c r="X45" s="100">
        <v>0</v>
      </c>
      <c r="Y45" s="100">
        <v>220</v>
      </c>
      <c r="Z45" s="100">
        <v>0</v>
      </c>
      <c r="AA45" s="100">
        <v>0</v>
      </c>
      <c r="AB45" s="100">
        <v>396</v>
      </c>
      <c r="AC45" s="100">
        <v>0</v>
      </c>
      <c r="AD45" s="100">
        <v>126</v>
      </c>
      <c r="AE45" s="100">
        <v>0</v>
      </c>
      <c r="AF45" s="100">
        <v>616</v>
      </c>
      <c r="AG45" s="100">
        <v>121.8</v>
      </c>
      <c r="AH45" s="100">
        <v>0</v>
      </c>
      <c r="AI45" s="100">
        <v>613.20000000000005</v>
      </c>
      <c r="AJ45" s="101">
        <v>0</v>
      </c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11.232000000000001</v>
      </c>
      <c r="E46" s="100">
        <v>294</v>
      </c>
      <c r="F46" s="100">
        <v>0</v>
      </c>
      <c r="G46" s="100">
        <v>282</v>
      </c>
      <c r="H46" s="100">
        <v>0</v>
      </c>
      <c r="I46" s="100">
        <v>0</v>
      </c>
      <c r="J46" s="100">
        <v>16</v>
      </c>
      <c r="K46" s="100">
        <v>57</v>
      </c>
      <c r="L46" s="100">
        <v>0</v>
      </c>
      <c r="M46" s="100">
        <v>81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242</v>
      </c>
      <c r="T46" s="100">
        <v>0</v>
      </c>
      <c r="U46" s="100">
        <v>0</v>
      </c>
      <c r="V46" s="100">
        <v>374</v>
      </c>
      <c r="W46" s="100">
        <v>0</v>
      </c>
      <c r="X46" s="100">
        <v>0</v>
      </c>
      <c r="Y46" s="100">
        <v>242</v>
      </c>
      <c r="Z46" s="100">
        <v>0</v>
      </c>
      <c r="AA46" s="100">
        <v>0</v>
      </c>
      <c r="AB46" s="100">
        <v>352</v>
      </c>
      <c r="AC46" s="100">
        <v>0</v>
      </c>
      <c r="AD46" s="100">
        <v>112</v>
      </c>
      <c r="AE46" s="100">
        <v>0</v>
      </c>
      <c r="AF46" s="100">
        <v>595</v>
      </c>
      <c r="AG46" s="100">
        <v>109.2</v>
      </c>
      <c r="AH46" s="100">
        <v>0</v>
      </c>
      <c r="AI46" s="100">
        <v>590.1</v>
      </c>
      <c r="AJ46" s="101">
        <v>0</v>
      </c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10.784000000000001</v>
      </c>
      <c r="E47" s="100">
        <v>288</v>
      </c>
      <c r="F47" s="100">
        <v>0</v>
      </c>
      <c r="G47" s="100">
        <v>288</v>
      </c>
      <c r="H47" s="100">
        <v>0</v>
      </c>
      <c r="I47" s="100">
        <v>2</v>
      </c>
      <c r="J47" s="100">
        <v>17</v>
      </c>
      <c r="K47" s="100">
        <v>58</v>
      </c>
      <c r="L47" s="100">
        <v>0</v>
      </c>
      <c r="M47" s="100">
        <v>79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242</v>
      </c>
      <c r="T47" s="100">
        <v>0</v>
      </c>
      <c r="U47" s="100">
        <v>0</v>
      </c>
      <c r="V47" s="100">
        <v>374</v>
      </c>
      <c r="W47" s="100">
        <v>0</v>
      </c>
      <c r="X47" s="100">
        <v>0</v>
      </c>
      <c r="Y47" s="100">
        <v>220</v>
      </c>
      <c r="Z47" s="100">
        <v>0</v>
      </c>
      <c r="AA47" s="100">
        <v>0</v>
      </c>
      <c r="AB47" s="100">
        <v>374</v>
      </c>
      <c r="AC47" s="100">
        <v>0</v>
      </c>
      <c r="AD47" s="100">
        <v>119</v>
      </c>
      <c r="AE47" s="100">
        <v>0</v>
      </c>
      <c r="AF47" s="100">
        <v>588</v>
      </c>
      <c r="AG47" s="100">
        <v>113.4</v>
      </c>
      <c r="AH47" s="100">
        <v>0</v>
      </c>
      <c r="AI47" s="100">
        <v>590.1</v>
      </c>
      <c r="AJ47" s="101">
        <v>0</v>
      </c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11.072000000000001</v>
      </c>
      <c r="E48" s="100">
        <v>288</v>
      </c>
      <c r="F48" s="100">
        <v>0</v>
      </c>
      <c r="G48" s="100">
        <v>288</v>
      </c>
      <c r="H48" s="100">
        <v>0</v>
      </c>
      <c r="I48" s="100">
        <v>0</v>
      </c>
      <c r="J48" s="100">
        <v>16</v>
      </c>
      <c r="K48" s="100">
        <v>61</v>
      </c>
      <c r="L48" s="100">
        <v>0</v>
      </c>
      <c r="M48" s="100">
        <v>86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242</v>
      </c>
      <c r="T48" s="100">
        <v>0</v>
      </c>
      <c r="U48" s="100">
        <v>0</v>
      </c>
      <c r="V48" s="100">
        <v>418</v>
      </c>
      <c r="W48" s="100">
        <v>0</v>
      </c>
      <c r="X48" s="100">
        <v>0</v>
      </c>
      <c r="Y48" s="100">
        <v>220</v>
      </c>
      <c r="Z48" s="100">
        <v>0</v>
      </c>
      <c r="AA48" s="100">
        <v>0</v>
      </c>
      <c r="AB48" s="100">
        <v>396</v>
      </c>
      <c r="AC48" s="100">
        <v>0</v>
      </c>
      <c r="AD48" s="100">
        <v>126</v>
      </c>
      <c r="AE48" s="100">
        <v>0</v>
      </c>
      <c r="AF48" s="100">
        <v>623</v>
      </c>
      <c r="AG48" s="100">
        <v>121.8</v>
      </c>
      <c r="AH48" s="100">
        <v>0</v>
      </c>
      <c r="AI48" s="100">
        <v>619.5</v>
      </c>
      <c r="AJ48" s="101">
        <v>0</v>
      </c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10.72</v>
      </c>
      <c r="E49" s="100">
        <v>246</v>
      </c>
      <c r="F49" s="100">
        <v>0</v>
      </c>
      <c r="G49" s="100">
        <v>252</v>
      </c>
      <c r="H49" s="100">
        <v>0</v>
      </c>
      <c r="I49" s="100">
        <v>1</v>
      </c>
      <c r="J49" s="100">
        <v>16</v>
      </c>
      <c r="K49" s="100">
        <v>58</v>
      </c>
      <c r="L49" s="100">
        <v>0</v>
      </c>
      <c r="M49" s="100">
        <v>87</v>
      </c>
      <c r="N49" s="100">
        <v>0</v>
      </c>
      <c r="O49" s="100">
        <v>0</v>
      </c>
      <c r="P49" s="100">
        <v>0</v>
      </c>
      <c r="Q49" s="100">
        <v>0</v>
      </c>
      <c r="R49" s="100">
        <v>1.2</v>
      </c>
      <c r="S49" s="100">
        <v>220</v>
      </c>
      <c r="T49" s="100">
        <v>0</v>
      </c>
      <c r="U49" s="100">
        <v>0</v>
      </c>
      <c r="V49" s="100">
        <v>506</v>
      </c>
      <c r="W49" s="100">
        <v>0</v>
      </c>
      <c r="X49" s="100">
        <v>0</v>
      </c>
      <c r="Y49" s="100">
        <v>198</v>
      </c>
      <c r="Z49" s="100">
        <v>0</v>
      </c>
      <c r="AA49" s="100">
        <v>0</v>
      </c>
      <c r="AB49" s="100">
        <v>484</v>
      </c>
      <c r="AC49" s="100">
        <v>0</v>
      </c>
      <c r="AD49" s="100">
        <v>126</v>
      </c>
      <c r="AE49" s="100">
        <v>0</v>
      </c>
      <c r="AF49" s="100">
        <v>700</v>
      </c>
      <c r="AG49" s="100">
        <v>121.8</v>
      </c>
      <c r="AH49" s="100">
        <v>0</v>
      </c>
      <c r="AI49" s="100">
        <v>697.2</v>
      </c>
      <c r="AJ49" s="101">
        <v>0</v>
      </c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s="135" customFormat="1" x14ac:dyDescent="0.2">
      <c r="A50" s="131" t="s">
        <v>12</v>
      </c>
      <c r="B50" s="132"/>
      <c r="C50" s="132">
        <v>0</v>
      </c>
      <c r="D50" s="132">
        <v>10.176</v>
      </c>
      <c r="E50" s="132">
        <v>240</v>
      </c>
      <c r="F50" s="132">
        <v>0</v>
      </c>
      <c r="G50" s="132">
        <v>246</v>
      </c>
      <c r="H50" s="132">
        <v>0</v>
      </c>
      <c r="I50" s="132">
        <v>1</v>
      </c>
      <c r="J50" s="132">
        <v>15</v>
      </c>
      <c r="K50" s="132">
        <v>55</v>
      </c>
      <c r="L50" s="132">
        <v>0</v>
      </c>
      <c r="M50" s="132">
        <v>82</v>
      </c>
      <c r="N50" s="132">
        <v>0</v>
      </c>
      <c r="O50" s="132">
        <v>0</v>
      </c>
      <c r="P50" s="132">
        <v>0</v>
      </c>
      <c r="Q50" s="132">
        <v>0</v>
      </c>
      <c r="R50" s="132">
        <v>2.4</v>
      </c>
      <c r="S50" s="132">
        <v>198</v>
      </c>
      <c r="T50" s="132">
        <v>0</v>
      </c>
      <c r="U50" s="132">
        <v>0</v>
      </c>
      <c r="V50" s="132">
        <v>506</v>
      </c>
      <c r="W50" s="132">
        <v>0</v>
      </c>
      <c r="X50" s="132">
        <v>0</v>
      </c>
      <c r="Y50" s="132">
        <v>198</v>
      </c>
      <c r="Z50" s="132">
        <v>0</v>
      </c>
      <c r="AA50" s="132">
        <v>0</v>
      </c>
      <c r="AB50" s="132">
        <v>506</v>
      </c>
      <c r="AC50" s="132">
        <v>0</v>
      </c>
      <c r="AD50" s="132">
        <v>112</v>
      </c>
      <c r="AE50" s="132">
        <v>0</v>
      </c>
      <c r="AF50" s="132">
        <v>686</v>
      </c>
      <c r="AG50" s="132">
        <v>115.5</v>
      </c>
      <c r="AH50" s="132">
        <v>0</v>
      </c>
      <c r="AI50" s="132">
        <v>688.80000000000007</v>
      </c>
      <c r="AJ50" s="133">
        <v>0</v>
      </c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</row>
    <row r="51" spans="1:54" x14ac:dyDescent="0.2">
      <c r="A51" s="99" t="s">
        <v>13</v>
      </c>
      <c r="B51" s="100"/>
      <c r="C51" s="100">
        <v>0</v>
      </c>
      <c r="D51" s="100">
        <v>10.016</v>
      </c>
      <c r="E51" s="100">
        <v>252</v>
      </c>
      <c r="F51" s="100">
        <v>0</v>
      </c>
      <c r="G51" s="100">
        <v>258</v>
      </c>
      <c r="H51" s="100">
        <v>0</v>
      </c>
      <c r="I51" s="100">
        <v>1</v>
      </c>
      <c r="J51" s="100">
        <v>15</v>
      </c>
      <c r="K51" s="100">
        <v>56</v>
      </c>
      <c r="L51" s="100">
        <v>0</v>
      </c>
      <c r="M51" s="100">
        <v>80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220</v>
      </c>
      <c r="T51" s="100">
        <v>0</v>
      </c>
      <c r="U51" s="100">
        <v>0</v>
      </c>
      <c r="V51" s="100">
        <v>506</v>
      </c>
      <c r="W51" s="100">
        <v>0</v>
      </c>
      <c r="X51" s="100">
        <v>0</v>
      </c>
      <c r="Y51" s="100">
        <v>198</v>
      </c>
      <c r="Z51" s="100">
        <v>0</v>
      </c>
      <c r="AA51" s="100">
        <v>0</v>
      </c>
      <c r="AB51" s="100">
        <v>484</v>
      </c>
      <c r="AC51" s="100">
        <v>0</v>
      </c>
      <c r="AD51" s="100">
        <v>119</v>
      </c>
      <c r="AE51" s="100">
        <v>0</v>
      </c>
      <c r="AF51" s="100">
        <v>700</v>
      </c>
      <c r="AG51" s="100">
        <v>113.4</v>
      </c>
      <c r="AH51" s="100">
        <v>0</v>
      </c>
      <c r="AI51" s="100">
        <v>701.4</v>
      </c>
      <c r="A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10.144</v>
      </c>
      <c r="E52" s="100">
        <v>252</v>
      </c>
      <c r="F52" s="100">
        <v>0</v>
      </c>
      <c r="G52" s="100">
        <v>258</v>
      </c>
      <c r="H52" s="100">
        <v>0</v>
      </c>
      <c r="I52" s="100">
        <v>0</v>
      </c>
      <c r="J52" s="100">
        <v>15</v>
      </c>
      <c r="K52" s="100">
        <v>56</v>
      </c>
      <c r="L52" s="100">
        <v>0</v>
      </c>
      <c r="M52" s="100">
        <v>84</v>
      </c>
      <c r="N52" s="100">
        <v>0</v>
      </c>
      <c r="O52" s="100">
        <v>0</v>
      </c>
      <c r="P52" s="100">
        <v>0</v>
      </c>
      <c r="Q52" s="100">
        <v>0</v>
      </c>
      <c r="R52" s="100">
        <v>1.2</v>
      </c>
      <c r="S52" s="100">
        <v>198</v>
      </c>
      <c r="T52" s="100">
        <v>0</v>
      </c>
      <c r="U52" s="100">
        <v>0</v>
      </c>
      <c r="V52" s="100">
        <v>506</v>
      </c>
      <c r="W52" s="100">
        <v>0</v>
      </c>
      <c r="X52" s="100">
        <v>0</v>
      </c>
      <c r="Y52" s="100">
        <v>198</v>
      </c>
      <c r="Z52" s="100">
        <v>0</v>
      </c>
      <c r="AA52" s="100">
        <v>0</v>
      </c>
      <c r="AB52" s="100">
        <v>506</v>
      </c>
      <c r="AC52" s="100">
        <v>0</v>
      </c>
      <c r="AD52" s="100">
        <v>126</v>
      </c>
      <c r="AE52" s="100">
        <v>0</v>
      </c>
      <c r="AF52" s="100">
        <v>721</v>
      </c>
      <c r="AG52" s="100">
        <v>117.60000000000001</v>
      </c>
      <c r="AH52" s="100">
        <v>0</v>
      </c>
      <c r="AI52" s="100">
        <v>714</v>
      </c>
      <c r="A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10.4</v>
      </c>
      <c r="E53" s="100">
        <v>258</v>
      </c>
      <c r="F53" s="100">
        <v>0</v>
      </c>
      <c r="G53" s="100">
        <v>288</v>
      </c>
      <c r="H53" s="100">
        <v>0</v>
      </c>
      <c r="I53" s="100">
        <v>1</v>
      </c>
      <c r="J53" s="100">
        <v>15</v>
      </c>
      <c r="K53" s="100">
        <v>58</v>
      </c>
      <c r="L53" s="100">
        <v>0</v>
      </c>
      <c r="M53" s="100">
        <v>92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198</v>
      </c>
      <c r="T53" s="100">
        <v>0</v>
      </c>
      <c r="U53" s="100">
        <v>0</v>
      </c>
      <c r="V53" s="100">
        <v>484</v>
      </c>
      <c r="W53" s="100">
        <v>0</v>
      </c>
      <c r="X53" s="100">
        <v>0</v>
      </c>
      <c r="Y53" s="100">
        <v>198</v>
      </c>
      <c r="Z53" s="100">
        <v>0</v>
      </c>
      <c r="AA53" s="100">
        <v>0</v>
      </c>
      <c r="AB53" s="100">
        <v>440</v>
      </c>
      <c r="AC53" s="100">
        <v>0</v>
      </c>
      <c r="AD53" s="100">
        <v>126</v>
      </c>
      <c r="AE53" s="100">
        <v>0</v>
      </c>
      <c r="AF53" s="100">
        <v>693</v>
      </c>
      <c r="AG53" s="100">
        <v>126</v>
      </c>
      <c r="AH53" s="100">
        <v>0</v>
      </c>
      <c r="AI53" s="100">
        <v>690.9</v>
      </c>
      <c r="A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10.304</v>
      </c>
      <c r="E54" s="100">
        <v>234</v>
      </c>
      <c r="F54" s="100">
        <v>0</v>
      </c>
      <c r="G54" s="100">
        <v>234</v>
      </c>
      <c r="H54" s="100">
        <v>0</v>
      </c>
      <c r="I54" s="100">
        <v>0</v>
      </c>
      <c r="J54" s="100">
        <v>15</v>
      </c>
      <c r="K54" s="100">
        <v>57</v>
      </c>
      <c r="L54" s="100">
        <v>0</v>
      </c>
      <c r="M54" s="100">
        <v>83</v>
      </c>
      <c r="N54" s="100">
        <v>0</v>
      </c>
      <c r="O54" s="100">
        <v>0</v>
      </c>
      <c r="P54" s="100">
        <v>0</v>
      </c>
      <c r="Q54" s="100">
        <v>1.2</v>
      </c>
      <c r="R54" s="100">
        <v>4.8</v>
      </c>
      <c r="S54" s="100">
        <v>198</v>
      </c>
      <c r="T54" s="100">
        <v>0</v>
      </c>
      <c r="U54" s="100">
        <v>0</v>
      </c>
      <c r="V54" s="100">
        <v>484</v>
      </c>
      <c r="W54" s="100">
        <v>0</v>
      </c>
      <c r="X54" s="100">
        <v>0</v>
      </c>
      <c r="Y54" s="100">
        <v>198</v>
      </c>
      <c r="Z54" s="100">
        <v>0</v>
      </c>
      <c r="AA54" s="100">
        <v>0</v>
      </c>
      <c r="AB54" s="100">
        <v>484</v>
      </c>
      <c r="AC54" s="100">
        <v>0</v>
      </c>
      <c r="AD54" s="100">
        <v>126</v>
      </c>
      <c r="AE54" s="100">
        <v>0</v>
      </c>
      <c r="AF54" s="100">
        <v>665</v>
      </c>
      <c r="AG54" s="100">
        <v>123.9</v>
      </c>
      <c r="AH54" s="100">
        <v>0</v>
      </c>
      <c r="AI54" s="100">
        <v>667.80000000000007</v>
      </c>
      <c r="A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10.144</v>
      </c>
      <c r="E55" s="100">
        <v>246</v>
      </c>
      <c r="F55" s="100">
        <v>0</v>
      </c>
      <c r="G55" s="100">
        <v>240</v>
      </c>
      <c r="H55" s="100">
        <v>0</v>
      </c>
      <c r="I55" s="100">
        <v>0</v>
      </c>
      <c r="J55" s="100">
        <v>15</v>
      </c>
      <c r="K55" s="100">
        <v>53</v>
      </c>
      <c r="L55" s="100">
        <v>0</v>
      </c>
      <c r="M55" s="100">
        <v>85</v>
      </c>
      <c r="N55" s="100">
        <v>0</v>
      </c>
      <c r="O55" s="100">
        <v>0</v>
      </c>
      <c r="P55" s="100">
        <v>0</v>
      </c>
      <c r="Q55" s="100">
        <v>1.2</v>
      </c>
      <c r="R55" s="100">
        <v>1.2</v>
      </c>
      <c r="S55" s="100">
        <v>198</v>
      </c>
      <c r="T55" s="100">
        <v>0</v>
      </c>
      <c r="U55" s="100">
        <v>0</v>
      </c>
      <c r="V55" s="100">
        <v>506</v>
      </c>
      <c r="W55" s="100">
        <v>0</v>
      </c>
      <c r="X55" s="100">
        <v>0</v>
      </c>
      <c r="Y55" s="100">
        <v>198</v>
      </c>
      <c r="Z55" s="100">
        <v>0</v>
      </c>
      <c r="AA55" s="100">
        <v>0</v>
      </c>
      <c r="AB55" s="100">
        <v>484</v>
      </c>
      <c r="AC55" s="100">
        <v>0</v>
      </c>
      <c r="AD55" s="100">
        <v>119</v>
      </c>
      <c r="AE55" s="100">
        <v>0</v>
      </c>
      <c r="AF55" s="100">
        <v>672</v>
      </c>
      <c r="AG55" s="100">
        <v>117.60000000000001</v>
      </c>
      <c r="AH55" s="100">
        <v>0</v>
      </c>
      <c r="AI55" s="100">
        <v>667.80000000000007</v>
      </c>
      <c r="A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9.952</v>
      </c>
      <c r="E56" s="100">
        <v>240</v>
      </c>
      <c r="F56" s="100">
        <v>0</v>
      </c>
      <c r="G56" s="100">
        <v>234</v>
      </c>
      <c r="H56" s="100">
        <v>0</v>
      </c>
      <c r="I56" s="100">
        <v>1</v>
      </c>
      <c r="J56" s="100">
        <v>14</v>
      </c>
      <c r="K56" s="100">
        <v>56</v>
      </c>
      <c r="L56" s="100">
        <v>0</v>
      </c>
      <c r="M56" s="100">
        <v>86</v>
      </c>
      <c r="N56" s="100">
        <v>0</v>
      </c>
      <c r="O56" s="100">
        <v>0</v>
      </c>
      <c r="P56" s="100">
        <v>0</v>
      </c>
      <c r="Q56" s="100">
        <v>1.2</v>
      </c>
      <c r="R56" s="100">
        <v>1.2</v>
      </c>
      <c r="S56" s="100">
        <v>176</v>
      </c>
      <c r="T56" s="100">
        <v>0</v>
      </c>
      <c r="U56" s="100">
        <v>0</v>
      </c>
      <c r="V56" s="100">
        <v>484</v>
      </c>
      <c r="W56" s="100">
        <v>0</v>
      </c>
      <c r="X56" s="100">
        <v>0</v>
      </c>
      <c r="Y56" s="100">
        <v>176</v>
      </c>
      <c r="Z56" s="100">
        <v>0</v>
      </c>
      <c r="AA56" s="100">
        <v>0</v>
      </c>
      <c r="AB56" s="100">
        <v>484</v>
      </c>
      <c r="AC56" s="100">
        <v>0</v>
      </c>
      <c r="AD56" s="100">
        <v>126</v>
      </c>
      <c r="AE56" s="100">
        <v>0</v>
      </c>
      <c r="AF56" s="100">
        <v>679</v>
      </c>
      <c r="AG56" s="100">
        <v>123.9</v>
      </c>
      <c r="AH56" s="100">
        <v>0</v>
      </c>
      <c r="AI56" s="100">
        <v>678.30000000000007</v>
      </c>
      <c r="A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9.8559999999999999</v>
      </c>
      <c r="E57" s="100">
        <v>258</v>
      </c>
      <c r="F57" s="100">
        <v>0</v>
      </c>
      <c r="G57" s="100">
        <v>270</v>
      </c>
      <c r="H57" s="100">
        <v>0</v>
      </c>
      <c r="I57" s="100">
        <v>1</v>
      </c>
      <c r="J57" s="100">
        <v>15</v>
      </c>
      <c r="K57" s="100">
        <v>56</v>
      </c>
      <c r="L57" s="100">
        <v>0</v>
      </c>
      <c r="M57" s="100">
        <v>86</v>
      </c>
      <c r="N57" s="100">
        <v>0</v>
      </c>
      <c r="O57" s="100">
        <v>0</v>
      </c>
      <c r="P57" s="100">
        <v>0</v>
      </c>
      <c r="Q57" s="100">
        <v>0</v>
      </c>
      <c r="R57" s="100">
        <v>1.2</v>
      </c>
      <c r="S57" s="100">
        <v>198</v>
      </c>
      <c r="T57" s="100">
        <v>0</v>
      </c>
      <c r="U57" s="100">
        <v>0</v>
      </c>
      <c r="V57" s="100">
        <v>484</v>
      </c>
      <c r="W57" s="100">
        <v>0</v>
      </c>
      <c r="X57" s="100">
        <v>0</v>
      </c>
      <c r="Y57" s="100">
        <v>198</v>
      </c>
      <c r="Z57" s="100">
        <v>0</v>
      </c>
      <c r="AA57" s="100">
        <v>0</v>
      </c>
      <c r="AB57" s="100">
        <v>462</v>
      </c>
      <c r="AC57" s="100">
        <v>0</v>
      </c>
      <c r="AD57" s="100">
        <v>133</v>
      </c>
      <c r="AE57" s="100">
        <v>0</v>
      </c>
      <c r="AF57" s="100">
        <v>679</v>
      </c>
      <c r="AG57" s="100">
        <v>126</v>
      </c>
      <c r="AH57" s="100">
        <v>0</v>
      </c>
      <c r="AI57" s="100">
        <v>682.5</v>
      </c>
      <c r="A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9.6639999999999997</v>
      </c>
      <c r="E58" s="100">
        <v>282</v>
      </c>
      <c r="F58" s="100">
        <v>0</v>
      </c>
      <c r="G58" s="100">
        <v>282</v>
      </c>
      <c r="H58" s="100">
        <v>0</v>
      </c>
      <c r="I58" s="100">
        <v>4</v>
      </c>
      <c r="J58" s="100">
        <v>15</v>
      </c>
      <c r="K58" s="100">
        <v>61</v>
      </c>
      <c r="L58" s="100">
        <v>0</v>
      </c>
      <c r="M58" s="100">
        <v>87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220</v>
      </c>
      <c r="T58" s="100">
        <v>0</v>
      </c>
      <c r="U58" s="100">
        <v>0</v>
      </c>
      <c r="V58" s="100">
        <v>462</v>
      </c>
      <c r="W58" s="100">
        <v>0</v>
      </c>
      <c r="X58" s="100">
        <v>0</v>
      </c>
      <c r="Y58" s="100">
        <v>220</v>
      </c>
      <c r="Z58" s="100">
        <v>0</v>
      </c>
      <c r="AA58" s="100">
        <v>0</v>
      </c>
      <c r="AB58" s="100">
        <v>462</v>
      </c>
      <c r="AC58" s="100">
        <v>0</v>
      </c>
      <c r="AD58" s="100">
        <v>140</v>
      </c>
      <c r="AE58" s="100">
        <v>0</v>
      </c>
      <c r="AF58" s="100">
        <v>686</v>
      </c>
      <c r="AG58" s="100">
        <v>134.4</v>
      </c>
      <c r="AH58" s="100">
        <v>0</v>
      </c>
      <c r="AI58" s="100">
        <v>684.6</v>
      </c>
      <c r="A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9.44</v>
      </c>
      <c r="E59" s="100">
        <v>276</v>
      </c>
      <c r="F59" s="100">
        <v>0</v>
      </c>
      <c r="G59" s="100">
        <v>282</v>
      </c>
      <c r="H59" s="100">
        <v>0</v>
      </c>
      <c r="I59" s="100">
        <v>4</v>
      </c>
      <c r="J59" s="100">
        <v>14</v>
      </c>
      <c r="K59" s="100">
        <v>63</v>
      </c>
      <c r="L59" s="100">
        <v>0</v>
      </c>
      <c r="M59" s="100">
        <v>85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198</v>
      </c>
      <c r="T59" s="100">
        <v>0</v>
      </c>
      <c r="U59" s="100">
        <v>0</v>
      </c>
      <c r="V59" s="100">
        <v>462</v>
      </c>
      <c r="W59" s="100">
        <v>0</v>
      </c>
      <c r="X59" s="100">
        <v>0</v>
      </c>
      <c r="Y59" s="100">
        <v>198</v>
      </c>
      <c r="Z59" s="100">
        <v>0</v>
      </c>
      <c r="AA59" s="100">
        <v>0</v>
      </c>
      <c r="AB59" s="100">
        <v>440</v>
      </c>
      <c r="AC59" s="100">
        <v>0</v>
      </c>
      <c r="AD59" s="100">
        <v>140</v>
      </c>
      <c r="AE59" s="100">
        <v>0</v>
      </c>
      <c r="AF59" s="100">
        <v>686</v>
      </c>
      <c r="AG59" s="100">
        <v>140.70000000000002</v>
      </c>
      <c r="AH59" s="100">
        <v>0</v>
      </c>
      <c r="AI59" s="100">
        <v>684.6</v>
      </c>
      <c r="A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9.7279999999999998</v>
      </c>
      <c r="E60" s="100">
        <v>282</v>
      </c>
      <c r="F60" s="100">
        <v>0</v>
      </c>
      <c r="G60" s="100">
        <v>276</v>
      </c>
      <c r="H60" s="100">
        <v>0</v>
      </c>
      <c r="I60" s="100">
        <v>4</v>
      </c>
      <c r="J60" s="100">
        <v>15</v>
      </c>
      <c r="K60" s="100">
        <v>67</v>
      </c>
      <c r="L60" s="100">
        <v>0</v>
      </c>
      <c r="M60" s="100">
        <v>87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198</v>
      </c>
      <c r="T60" s="100">
        <v>0</v>
      </c>
      <c r="U60" s="100">
        <v>0</v>
      </c>
      <c r="V60" s="100">
        <v>484</v>
      </c>
      <c r="W60" s="100">
        <v>0</v>
      </c>
      <c r="X60" s="100">
        <v>0</v>
      </c>
      <c r="Y60" s="100">
        <v>198</v>
      </c>
      <c r="Z60" s="100">
        <v>0</v>
      </c>
      <c r="AA60" s="100">
        <v>0</v>
      </c>
      <c r="AB60" s="100">
        <v>462</v>
      </c>
      <c r="AC60" s="100">
        <v>0</v>
      </c>
      <c r="AD60" s="100">
        <v>147</v>
      </c>
      <c r="AE60" s="100">
        <v>0</v>
      </c>
      <c r="AF60" s="100">
        <v>679</v>
      </c>
      <c r="AG60" s="100">
        <v>147</v>
      </c>
      <c r="AH60" s="100">
        <v>0</v>
      </c>
      <c r="AI60" s="100">
        <v>680.4</v>
      </c>
      <c r="A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9.2799999999999994</v>
      </c>
      <c r="E61" s="100">
        <v>288</v>
      </c>
      <c r="F61" s="100">
        <v>0</v>
      </c>
      <c r="G61" s="100">
        <v>276</v>
      </c>
      <c r="H61" s="100">
        <v>0</v>
      </c>
      <c r="I61" s="100">
        <v>5</v>
      </c>
      <c r="J61" s="100">
        <v>15</v>
      </c>
      <c r="K61" s="100">
        <v>65</v>
      </c>
      <c r="L61" s="100">
        <v>0</v>
      </c>
      <c r="M61" s="100">
        <v>84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220</v>
      </c>
      <c r="T61" s="100">
        <v>0</v>
      </c>
      <c r="U61" s="100">
        <v>0</v>
      </c>
      <c r="V61" s="100">
        <v>440</v>
      </c>
      <c r="W61" s="100">
        <v>0</v>
      </c>
      <c r="X61" s="100">
        <v>0</v>
      </c>
      <c r="Y61" s="100">
        <v>198</v>
      </c>
      <c r="Z61" s="100">
        <v>0</v>
      </c>
      <c r="AA61" s="100">
        <v>0</v>
      </c>
      <c r="AB61" s="100">
        <v>418</v>
      </c>
      <c r="AC61" s="100">
        <v>0</v>
      </c>
      <c r="AD61" s="100">
        <v>147</v>
      </c>
      <c r="AE61" s="100">
        <v>0</v>
      </c>
      <c r="AF61" s="100">
        <v>644</v>
      </c>
      <c r="AG61" s="100">
        <v>138.6</v>
      </c>
      <c r="AH61" s="100">
        <v>0</v>
      </c>
      <c r="AI61" s="100">
        <v>640.5</v>
      </c>
      <c r="AJ61" s="101">
        <v>0</v>
      </c>
    </row>
    <row r="62" spans="1:54" s="135" customFormat="1" x14ac:dyDescent="0.2">
      <c r="A62" s="131" t="s">
        <v>24</v>
      </c>
      <c r="B62" s="132"/>
      <c r="C62" s="132">
        <v>3.2000000000000001E-2</v>
      </c>
      <c r="D62" s="132">
        <v>9.2799999999999994</v>
      </c>
      <c r="E62" s="132">
        <v>282</v>
      </c>
      <c r="F62" s="132">
        <v>0</v>
      </c>
      <c r="G62" s="132">
        <v>288</v>
      </c>
      <c r="H62" s="132">
        <v>0</v>
      </c>
      <c r="I62" s="132">
        <v>5</v>
      </c>
      <c r="J62" s="132">
        <v>15</v>
      </c>
      <c r="K62" s="132">
        <v>60</v>
      </c>
      <c r="L62" s="132">
        <v>0</v>
      </c>
      <c r="M62" s="132">
        <v>86</v>
      </c>
      <c r="N62" s="132">
        <v>0</v>
      </c>
      <c r="O62" s="132">
        <v>0</v>
      </c>
      <c r="P62" s="132">
        <v>0</v>
      </c>
      <c r="Q62" s="132">
        <v>0</v>
      </c>
      <c r="R62" s="132">
        <v>0</v>
      </c>
      <c r="S62" s="132">
        <v>220</v>
      </c>
      <c r="T62" s="132">
        <v>0</v>
      </c>
      <c r="U62" s="132">
        <v>0</v>
      </c>
      <c r="V62" s="132">
        <v>396</v>
      </c>
      <c r="W62" s="132">
        <v>0</v>
      </c>
      <c r="X62" s="132">
        <v>0</v>
      </c>
      <c r="Y62" s="132">
        <v>220</v>
      </c>
      <c r="Z62" s="132">
        <v>0</v>
      </c>
      <c r="AA62" s="132">
        <v>0</v>
      </c>
      <c r="AB62" s="132">
        <v>396</v>
      </c>
      <c r="AC62" s="132">
        <v>0</v>
      </c>
      <c r="AD62" s="132">
        <v>126</v>
      </c>
      <c r="AE62" s="132">
        <v>0</v>
      </c>
      <c r="AF62" s="132">
        <v>616</v>
      </c>
      <c r="AG62" s="132">
        <v>123.9</v>
      </c>
      <c r="AH62" s="132">
        <v>0</v>
      </c>
      <c r="AI62" s="132">
        <v>613.20000000000005</v>
      </c>
      <c r="AJ62" s="133">
        <v>0</v>
      </c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</row>
    <row r="63" spans="1:54" x14ac:dyDescent="0.2">
      <c r="A63" s="99" t="s">
        <v>25</v>
      </c>
      <c r="B63" s="100"/>
      <c r="C63" s="100">
        <v>0</v>
      </c>
      <c r="D63" s="100">
        <v>8.7360000000000007</v>
      </c>
      <c r="E63" s="100">
        <v>270</v>
      </c>
      <c r="F63" s="100">
        <v>0</v>
      </c>
      <c r="G63" s="100">
        <v>288</v>
      </c>
      <c r="H63" s="100">
        <v>0</v>
      </c>
      <c r="I63" s="100">
        <v>5</v>
      </c>
      <c r="J63" s="100">
        <v>14</v>
      </c>
      <c r="K63" s="100">
        <v>56</v>
      </c>
      <c r="L63" s="100">
        <v>0</v>
      </c>
      <c r="M63" s="100">
        <v>99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242</v>
      </c>
      <c r="T63" s="100">
        <v>0</v>
      </c>
      <c r="U63" s="100">
        <v>0</v>
      </c>
      <c r="V63" s="100">
        <v>374</v>
      </c>
      <c r="W63" s="100">
        <v>0</v>
      </c>
      <c r="X63" s="100">
        <v>0</v>
      </c>
      <c r="Y63" s="100">
        <v>220</v>
      </c>
      <c r="Z63" s="100">
        <v>0</v>
      </c>
      <c r="AA63" s="100">
        <v>0</v>
      </c>
      <c r="AB63" s="100">
        <v>374</v>
      </c>
      <c r="AC63" s="100">
        <v>0</v>
      </c>
      <c r="AD63" s="100">
        <v>119</v>
      </c>
      <c r="AE63" s="100">
        <v>0</v>
      </c>
      <c r="AF63" s="100">
        <v>588</v>
      </c>
      <c r="AG63" s="100">
        <v>115.5</v>
      </c>
      <c r="AH63" s="100">
        <v>0</v>
      </c>
      <c r="AI63" s="100">
        <v>592.20000000000005</v>
      </c>
      <c r="AJ63" s="101">
        <v>0</v>
      </c>
    </row>
    <row r="64" spans="1:54" ht="13.5" thickBot="1" x14ac:dyDescent="0.25">
      <c r="A64" s="102" t="s">
        <v>26</v>
      </c>
      <c r="B64" s="103"/>
      <c r="C64" s="103">
        <v>3.2000000000000001E-2</v>
      </c>
      <c r="D64" s="103">
        <v>8.8000000000000007</v>
      </c>
      <c r="E64" s="103">
        <v>252</v>
      </c>
      <c r="F64" s="103">
        <v>0</v>
      </c>
      <c r="G64" s="103">
        <v>294</v>
      </c>
      <c r="H64" s="103">
        <v>0</v>
      </c>
      <c r="I64" s="103">
        <v>5</v>
      </c>
      <c r="J64" s="103">
        <v>15</v>
      </c>
      <c r="K64" s="103">
        <v>57</v>
      </c>
      <c r="L64" s="103">
        <v>0</v>
      </c>
      <c r="M64" s="103">
        <v>110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220</v>
      </c>
      <c r="T64" s="103">
        <v>0</v>
      </c>
      <c r="U64" s="103">
        <v>0</v>
      </c>
      <c r="V64" s="103">
        <v>352</v>
      </c>
      <c r="W64" s="103">
        <v>0</v>
      </c>
      <c r="X64" s="103">
        <v>0</v>
      </c>
      <c r="Y64" s="103">
        <v>198</v>
      </c>
      <c r="Z64" s="103">
        <v>0</v>
      </c>
      <c r="AA64" s="103">
        <v>0</v>
      </c>
      <c r="AB64" s="103">
        <v>330</v>
      </c>
      <c r="AC64" s="103">
        <v>0</v>
      </c>
      <c r="AD64" s="103">
        <v>112</v>
      </c>
      <c r="AE64" s="103">
        <v>0</v>
      </c>
      <c r="AF64" s="103">
        <v>574</v>
      </c>
      <c r="AG64" s="103">
        <v>113.4</v>
      </c>
      <c r="AH64" s="103">
        <v>0</v>
      </c>
      <c r="AI64" s="103">
        <v>571.20000000000005</v>
      </c>
      <c r="AJ64" s="104">
        <v>0</v>
      </c>
    </row>
    <row r="65" spans="1:36" x14ac:dyDescent="0.2">
      <c r="A65" s="87" t="s">
        <v>2</v>
      </c>
      <c r="B65" s="91">
        <v>0</v>
      </c>
      <c r="C65" s="91">
        <v>9.6000000000000002E-2</v>
      </c>
      <c r="D65" s="91">
        <v>242.94400000000002</v>
      </c>
      <c r="E65" s="91">
        <v>6402</v>
      </c>
      <c r="F65" s="91">
        <v>0</v>
      </c>
      <c r="G65" s="91">
        <v>6558</v>
      </c>
      <c r="H65" s="91">
        <v>0</v>
      </c>
      <c r="I65" s="91">
        <v>49</v>
      </c>
      <c r="J65" s="91">
        <v>369</v>
      </c>
      <c r="K65" s="91">
        <v>1411</v>
      </c>
      <c r="L65" s="91">
        <v>0</v>
      </c>
      <c r="M65" s="91">
        <v>2148</v>
      </c>
      <c r="N65" s="91">
        <v>0</v>
      </c>
      <c r="O65" s="91">
        <v>0</v>
      </c>
      <c r="P65" s="91">
        <v>0</v>
      </c>
      <c r="Q65" s="91">
        <v>3.5999999999999996</v>
      </c>
      <c r="R65" s="91">
        <v>13.199999999999998</v>
      </c>
      <c r="S65" s="91">
        <v>5170</v>
      </c>
      <c r="T65" s="91">
        <v>0</v>
      </c>
      <c r="U65" s="91">
        <v>0</v>
      </c>
      <c r="V65" s="91">
        <v>10560</v>
      </c>
      <c r="W65" s="91">
        <v>0</v>
      </c>
      <c r="X65" s="91">
        <v>0</v>
      </c>
      <c r="Y65" s="91">
        <v>4928</v>
      </c>
      <c r="Z65" s="91">
        <v>0</v>
      </c>
      <c r="AA65" s="91">
        <v>0</v>
      </c>
      <c r="AB65" s="91">
        <v>10252</v>
      </c>
      <c r="AC65" s="91">
        <v>0</v>
      </c>
      <c r="AD65" s="91">
        <v>3045</v>
      </c>
      <c r="AE65" s="91">
        <v>0</v>
      </c>
      <c r="AF65" s="91">
        <v>15491</v>
      </c>
      <c r="AG65" s="91">
        <v>2967.3</v>
      </c>
      <c r="AH65" s="91">
        <v>0</v>
      </c>
      <c r="AI65" s="91">
        <v>15464.4</v>
      </c>
      <c r="AJ65" s="91">
        <v>0</v>
      </c>
    </row>
    <row r="71" spans="1:36" ht="18" x14ac:dyDescent="0.25">
      <c r="A71" s="143" t="s">
        <v>120</v>
      </c>
      <c r="B71" s="143"/>
      <c r="C71" s="143"/>
      <c r="D71" s="143"/>
      <c r="E71" s="143"/>
      <c r="F71" s="143"/>
      <c r="G71" s="143"/>
      <c r="H71" s="143"/>
      <c r="I71" s="143"/>
      <c r="J71" s="105"/>
      <c r="K71" s="105"/>
      <c r="L71" s="105"/>
      <c r="M71" s="105"/>
      <c r="N71" s="105"/>
    </row>
    <row r="72" spans="1:36" ht="18.75" thickBot="1" x14ac:dyDescent="0.3">
      <c r="A72" s="144" t="s">
        <v>76</v>
      </c>
      <c r="B72" s="144"/>
      <c r="C72" s="144"/>
      <c r="D72" s="144"/>
      <c r="E72" s="144"/>
      <c r="F72" s="106"/>
      <c r="G72" s="144" t="s">
        <v>77</v>
      </c>
      <c r="H72" s="145"/>
      <c r="I72" s="145"/>
      <c r="J72" s="145"/>
      <c r="K72" s="145"/>
      <c r="L72" s="81"/>
      <c r="M72" s="81"/>
      <c r="N72" s="81"/>
    </row>
    <row r="73" spans="1:36" ht="13.5" thickBot="1" x14ac:dyDescent="0.25">
      <c r="A73" s="146" t="s">
        <v>78</v>
      </c>
      <c r="B73" s="147"/>
      <c r="C73" s="107" t="s">
        <v>79</v>
      </c>
      <c r="D73" s="107" t="s">
        <v>80</v>
      </c>
      <c r="E73" s="107" t="s">
        <v>81</v>
      </c>
      <c r="F73" s="108"/>
      <c r="G73" s="146" t="s">
        <v>78</v>
      </c>
      <c r="H73" s="147"/>
      <c r="I73" s="107" t="s">
        <v>79</v>
      </c>
      <c r="J73" s="107" t="s">
        <v>80</v>
      </c>
      <c r="K73" s="107" t="s">
        <v>81</v>
      </c>
      <c r="L73" s="81"/>
      <c r="M73" s="81"/>
      <c r="N73" s="81"/>
    </row>
    <row r="74" spans="1:36" ht="38.25" x14ac:dyDescent="0.2">
      <c r="A74" s="109" t="s">
        <v>82</v>
      </c>
      <c r="B74" s="110" t="s">
        <v>83</v>
      </c>
      <c r="C74" s="111">
        <v>40000</v>
      </c>
      <c r="D74" s="111">
        <v>40000</v>
      </c>
      <c r="E74" s="111">
        <v>40000</v>
      </c>
      <c r="F74" s="108"/>
      <c r="G74" s="109" t="s">
        <v>82</v>
      </c>
      <c r="H74" s="110" t="s">
        <v>83</v>
      </c>
      <c r="I74" s="111">
        <v>40000</v>
      </c>
      <c r="J74" s="111">
        <v>40000</v>
      </c>
      <c r="K74" s="111">
        <v>40000</v>
      </c>
      <c r="L74" s="81"/>
      <c r="M74" s="81"/>
      <c r="N74" s="81"/>
    </row>
    <row r="75" spans="1:36" ht="38.25" x14ac:dyDescent="0.2">
      <c r="A75" s="112" t="s">
        <v>84</v>
      </c>
      <c r="B75" s="113" t="s">
        <v>85</v>
      </c>
      <c r="C75" s="114">
        <v>31.58</v>
      </c>
      <c r="D75" s="114">
        <v>31.58</v>
      </c>
      <c r="E75" s="114">
        <v>31.58</v>
      </c>
      <c r="F75" s="108"/>
      <c r="G75" s="112" t="s">
        <v>84</v>
      </c>
      <c r="H75" s="113" t="s">
        <v>85</v>
      </c>
      <c r="I75" s="114">
        <v>31.58</v>
      </c>
      <c r="J75" s="114">
        <v>31.58</v>
      </c>
      <c r="K75" s="114">
        <v>31.58</v>
      </c>
      <c r="L75" s="81"/>
      <c r="M75" s="81"/>
      <c r="N75" s="81"/>
    </row>
    <row r="76" spans="1:36" x14ac:dyDescent="0.2">
      <c r="A76" s="140" t="s">
        <v>86</v>
      </c>
      <c r="B76" s="113" t="s">
        <v>87</v>
      </c>
      <c r="C76" s="114">
        <v>206.9</v>
      </c>
      <c r="D76" s="114">
        <v>206.9</v>
      </c>
      <c r="E76" s="114">
        <v>206.9</v>
      </c>
      <c r="F76" s="106"/>
      <c r="G76" s="140" t="s">
        <v>86</v>
      </c>
      <c r="H76" s="113" t="s">
        <v>87</v>
      </c>
      <c r="I76" s="114">
        <v>206.9</v>
      </c>
      <c r="J76" s="114">
        <v>206.9</v>
      </c>
      <c r="K76" s="114">
        <v>206.9</v>
      </c>
      <c r="L76" s="81"/>
      <c r="M76" s="81"/>
      <c r="N76" s="81"/>
    </row>
    <row r="77" spans="1:36" x14ac:dyDescent="0.2">
      <c r="A77" s="141"/>
      <c r="B77" s="113" t="s">
        <v>88</v>
      </c>
      <c r="C77" s="114">
        <v>193.7</v>
      </c>
      <c r="D77" s="114">
        <v>193.7</v>
      </c>
      <c r="E77" s="114">
        <v>193.7</v>
      </c>
      <c r="F77" s="106"/>
      <c r="G77" s="141"/>
      <c r="H77" s="113" t="s">
        <v>88</v>
      </c>
      <c r="I77" s="114">
        <v>193.7</v>
      </c>
      <c r="J77" s="114">
        <v>193.7</v>
      </c>
      <c r="K77" s="114">
        <v>193.7</v>
      </c>
      <c r="L77" s="81"/>
      <c r="M77" s="81"/>
      <c r="N77" s="81"/>
    </row>
    <row r="78" spans="1:36" x14ac:dyDescent="0.2">
      <c r="A78" s="142"/>
      <c r="B78" s="113" t="s">
        <v>89</v>
      </c>
      <c r="C78" s="114">
        <v>154.1</v>
      </c>
      <c r="D78" s="114">
        <v>154.1</v>
      </c>
      <c r="E78" s="114">
        <v>154.1</v>
      </c>
      <c r="F78" s="106"/>
      <c r="G78" s="142"/>
      <c r="H78" s="113" t="s">
        <v>89</v>
      </c>
      <c r="I78" s="114">
        <v>154.1</v>
      </c>
      <c r="J78" s="114">
        <v>154.1</v>
      </c>
      <c r="K78" s="114">
        <v>154.1</v>
      </c>
      <c r="L78" s="81"/>
      <c r="M78" s="81"/>
      <c r="N78" s="81"/>
    </row>
    <row r="79" spans="1:36" ht="38.25" x14ac:dyDescent="0.2">
      <c r="A79" s="112" t="s">
        <v>90</v>
      </c>
      <c r="B79" s="113" t="s">
        <v>91</v>
      </c>
      <c r="C79" s="114">
        <v>0.14699999999999999</v>
      </c>
      <c r="D79" s="114">
        <v>0.14699999999999999</v>
      </c>
      <c r="E79" s="114">
        <v>0.14699999999999999</v>
      </c>
      <c r="F79" s="106"/>
      <c r="G79" s="112" t="s">
        <v>90</v>
      </c>
      <c r="H79" s="113" t="s">
        <v>91</v>
      </c>
      <c r="I79" s="114">
        <v>0.14699999999999999</v>
      </c>
      <c r="J79" s="114">
        <v>0.14699999999999999</v>
      </c>
      <c r="K79" s="114">
        <v>0.14699999999999999</v>
      </c>
      <c r="L79" s="81"/>
      <c r="M79" s="81"/>
      <c r="N79" s="81"/>
    </row>
    <row r="80" spans="1:36" x14ac:dyDescent="0.2">
      <c r="A80" s="140" t="s">
        <v>92</v>
      </c>
      <c r="B80" s="113" t="s">
        <v>93</v>
      </c>
      <c r="C80" s="114">
        <v>18.52</v>
      </c>
      <c r="D80" s="114">
        <v>18.52</v>
      </c>
      <c r="E80" s="114">
        <v>18.52</v>
      </c>
      <c r="F80" s="106"/>
      <c r="G80" s="140" t="s">
        <v>92</v>
      </c>
      <c r="H80" s="113" t="s">
        <v>93</v>
      </c>
      <c r="I80" s="114">
        <v>18.52</v>
      </c>
      <c r="J80" s="114">
        <v>18.52</v>
      </c>
      <c r="K80" s="114">
        <v>18.52</v>
      </c>
      <c r="L80" s="115"/>
      <c r="M80" s="115"/>
      <c r="N80" s="115"/>
    </row>
    <row r="81" spans="1:14" x14ac:dyDescent="0.2">
      <c r="A81" s="141"/>
      <c r="B81" s="113" t="s">
        <v>94</v>
      </c>
      <c r="C81" s="114">
        <v>10.31</v>
      </c>
      <c r="D81" s="114">
        <v>10.31</v>
      </c>
      <c r="E81" s="114">
        <v>10.31</v>
      </c>
      <c r="F81" s="106"/>
      <c r="G81" s="141"/>
      <c r="H81" s="113" t="s">
        <v>94</v>
      </c>
      <c r="I81" s="114">
        <v>10.31</v>
      </c>
      <c r="J81" s="114">
        <v>10.31</v>
      </c>
      <c r="K81" s="114">
        <v>10.31</v>
      </c>
      <c r="L81" s="81"/>
      <c r="M81" s="81"/>
      <c r="N81" s="81"/>
    </row>
    <row r="82" spans="1:14" x14ac:dyDescent="0.2">
      <c r="A82" s="142"/>
      <c r="B82" s="113" t="s">
        <v>95</v>
      </c>
      <c r="C82" s="114">
        <v>6.29</v>
      </c>
      <c r="D82" s="114">
        <v>6.29</v>
      </c>
      <c r="E82" s="114">
        <v>6.29</v>
      </c>
      <c r="F82" s="106"/>
      <c r="G82" s="142"/>
      <c r="H82" s="113" t="s">
        <v>95</v>
      </c>
      <c r="I82" s="114">
        <v>6.29</v>
      </c>
      <c r="J82" s="114">
        <v>6.29</v>
      </c>
      <c r="K82" s="114">
        <v>6.29</v>
      </c>
      <c r="L82" s="81"/>
      <c r="M82" s="116" t="s">
        <v>96</v>
      </c>
      <c r="N82" s="116" t="s">
        <v>97</v>
      </c>
    </row>
    <row r="83" spans="1:14" x14ac:dyDescent="0.2">
      <c r="A83" s="140" t="s">
        <v>98</v>
      </c>
      <c r="B83" s="113" t="s">
        <v>99</v>
      </c>
      <c r="C83" s="117">
        <f>F10</f>
        <v>192</v>
      </c>
      <c r="D83" s="117">
        <f>F16</f>
        <v>348</v>
      </c>
      <c r="E83" s="117">
        <f>F28</f>
        <v>354</v>
      </c>
      <c r="F83" s="106"/>
      <c r="G83" s="140" t="s">
        <v>98</v>
      </c>
      <c r="H83" s="113" t="s">
        <v>99</v>
      </c>
      <c r="I83" s="117">
        <f>H10</f>
        <v>198</v>
      </c>
      <c r="J83" s="117">
        <f>H16</f>
        <v>336</v>
      </c>
      <c r="K83" s="117">
        <f>H28</f>
        <v>348</v>
      </c>
      <c r="L83" s="105">
        <v>4</v>
      </c>
      <c r="M83" s="118">
        <f>(C83+C86+I83+I86)/1000</f>
        <v>1.7235</v>
      </c>
      <c r="N83" s="118">
        <f>(C84+C87+I84+I87)/1000</f>
        <v>1.2920999999999998</v>
      </c>
    </row>
    <row r="84" spans="1:14" x14ac:dyDescent="0.2">
      <c r="A84" s="141"/>
      <c r="B84" s="113" t="s">
        <v>100</v>
      </c>
      <c r="C84" s="117">
        <f>E44</f>
        <v>288</v>
      </c>
      <c r="D84" s="117">
        <f>E50</f>
        <v>240</v>
      </c>
      <c r="E84" s="117">
        <f>E62</f>
        <v>282</v>
      </c>
      <c r="F84" s="106"/>
      <c r="G84" s="141"/>
      <c r="H84" s="113" t="s">
        <v>100</v>
      </c>
      <c r="I84" s="117">
        <f>G44</f>
        <v>288</v>
      </c>
      <c r="J84" s="117">
        <f>G50</f>
        <v>246</v>
      </c>
      <c r="K84" s="117">
        <f>G62</f>
        <v>288</v>
      </c>
      <c r="L84" s="105">
        <v>10</v>
      </c>
      <c r="M84" s="118">
        <f>(D83+D86+J83+J86)/1000</f>
        <v>2.7294</v>
      </c>
      <c r="N84" s="118">
        <f>(D84+D87+J84+J87)/1000</f>
        <v>1.2903000000000002</v>
      </c>
    </row>
    <row r="85" spans="1:14" x14ac:dyDescent="0.2">
      <c r="A85" s="141"/>
      <c r="B85" s="113" t="s">
        <v>101</v>
      </c>
      <c r="C85" s="119">
        <f>SQRT(C83^2+C84^2)</f>
        <v>346.132922444543</v>
      </c>
      <c r="D85" s="119">
        <f>SQRT(D83^2+D84^2)</f>
        <v>422.73395889140488</v>
      </c>
      <c r="E85" s="119">
        <f>SQRT(E83^2+E84^2)</f>
        <v>452.59253197550663</v>
      </c>
      <c r="F85" s="106"/>
      <c r="G85" s="141"/>
      <c r="H85" s="113" t="s">
        <v>101</v>
      </c>
      <c r="I85" s="119">
        <f>SQRT(I83^2+I84^2)</f>
        <v>349.4967811010568</v>
      </c>
      <c r="J85" s="119">
        <f>SQRT(J83^2+J84^2)</f>
        <v>416.42766478705516</v>
      </c>
      <c r="K85" s="119">
        <f>SQRT(K83^2+K84^2)</f>
        <v>451.71672539324908</v>
      </c>
      <c r="L85" s="105">
        <v>22</v>
      </c>
      <c r="M85" s="118">
        <f>(E83+E86+K83+K86)/1000</f>
        <v>2.8797000000000001</v>
      </c>
      <c r="N85" s="118">
        <f>(E84+E87+K84+K87)/1000</f>
        <v>1.3070999999999999</v>
      </c>
    </row>
    <row r="86" spans="1:14" x14ac:dyDescent="0.2">
      <c r="A86" s="141"/>
      <c r="B86" s="113" t="s">
        <v>102</v>
      </c>
      <c r="C86" s="117">
        <f>AG10</f>
        <v>415.8</v>
      </c>
      <c r="D86" s="117">
        <f>AG16</f>
        <v>564.9</v>
      </c>
      <c r="E86" s="117">
        <f>AG28</f>
        <v>625.80000000000007</v>
      </c>
      <c r="F86" s="106"/>
      <c r="G86" s="141"/>
      <c r="H86" s="113" t="s">
        <v>102</v>
      </c>
      <c r="I86" s="117">
        <f>AI10</f>
        <v>917.7</v>
      </c>
      <c r="J86" s="117">
        <f>AI16</f>
        <v>1480.5</v>
      </c>
      <c r="K86" s="117">
        <f>AI28</f>
        <v>1551.9</v>
      </c>
      <c r="L86" s="115"/>
      <c r="M86" s="120"/>
      <c r="N86" s="120"/>
    </row>
    <row r="87" spans="1:14" x14ac:dyDescent="0.2">
      <c r="A87" s="141"/>
      <c r="B87" s="113" t="s">
        <v>103</v>
      </c>
      <c r="C87" s="117">
        <f>AG44</f>
        <v>117.60000000000001</v>
      </c>
      <c r="D87" s="117">
        <f>AG50</f>
        <v>115.5</v>
      </c>
      <c r="E87" s="117">
        <f>AG62</f>
        <v>123.9</v>
      </c>
      <c r="F87" s="106"/>
      <c r="G87" s="141"/>
      <c r="H87" s="113" t="s">
        <v>103</v>
      </c>
      <c r="I87" s="117">
        <f>AI44</f>
        <v>598.5</v>
      </c>
      <c r="J87" s="117">
        <f>AI50</f>
        <v>688.80000000000007</v>
      </c>
      <c r="K87" s="117">
        <f>AI62</f>
        <v>613.20000000000005</v>
      </c>
      <c r="L87" s="81"/>
      <c r="M87" s="120"/>
      <c r="N87" s="120"/>
    </row>
    <row r="88" spans="1:14" x14ac:dyDescent="0.2">
      <c r="A88" s="141"/>
      <c r="B88" s="113" t="s">
        <v>104</v>
      </c>
      <c r="C88" s="119">
        <f>SQRT(C86^2+C87^2)</f>
        <v>432.11040255934597</v>
      </c>
      <c r="D88" s="119">
        <f>SQRT(D86^2+D87^2)</f>
        <v>576.58673241759561</v>
      </c>
      <c r="E88" s="119">
        <f>SQRT(E86^2+E87^2)</f>
        <v>637.94737243757038</v>
      </c>
      <c r="F88" s="106"/>
      <c r="G88" s="141"/>
      <c r="H88" s="113" t="s">
        <v>104</v>
      </c>
      <c r="I88" s="119">
        <f>SQRT(I86^2+I87^2)</f>
        <v>1095.6165113761292</v>
      </c>
      <c r="J88" s="119">
        <f>SQRT(J86^2+J87^2)</f>
        <v>1632.8887561619131</v>
      </c>
      <c r="K88" s="119">
        <f>SQRT(K86^2+K87^2)</f>
        <v>1668.6545028854837</v>
      </c>
      <c r="L88" s="81"/>
      <c r="M88" s="121"/>
      <c r="N88" s="121"/>
    </row>
    <row r="89" spans="1:14" x14ac:dyDescent="0.2">
      <c r="A89" s="142"/>
      <c r="B89" s="113" t="s">
        <v>105</v>
      </c>
      <c r="C89" s="119">
        <f>SQRT((C83+C86)^2+(C84+C87)^2)</f>
        <v>730.70664428346345</v>
      </c>
      <c r="D89" s="119">
        <f>SQRT((D83+D86)^2+(D84+D87)^2)</f>
        <v>979.67681405655401</v>
      </c>
      <c r="E89" s="119">
        <f>SQRT((E83+E86)^2+(E84+E87)^2)</f>
        <v>1060.5483723055729</v>
      </c>
      <c r="F89" s="106"/>
      <c r="G89" s="142"/>
      <c r="H89" s="113" t="s">
        <v>105</v>
      </c>
      <c r="I89" s="119">
        <f>SQRT((I83+I86)^2+(I84+I87)^2)</f>
        <v>1425.0153472857758</v>
      </c>
      <c r="J89" s="119">
        <f>SQRT((J83+J86)^2+(J84+J87)^2)</f>
        <v>2042.9202847884203</v>
      </c>
      <c r="K89" s="119">
        <f>SQRT((K83+K86)^2+(K84+K87)^2)</f>
        <v>2102.8032361588184</v>
      </c>
      <c r="L89" s="81"/>
      <c r="M89" s="121"/>
      <c r="N89" s="120"/>
    </row>
    <row r="90" spans="1:14" x14ac:dyDescent="0.2">
      <c r="A90" s="150" t="s">
        <v>106</v>
      </c>
      <c r="B90" s="113" t="s">
        <v>107</v>
      </c>
      <c r="C90" s="119">
        <f>C85/C74</f>
        <v>8.6533230611135752E-3</v>
      </c>
      <c r="D90" s="119">
        <f>D85/D74</f>
        <v>1.0568348972285122E-2</v>
      </c>
      <c r="E90" s="119">
        <f>E85/E74</f>
        <v>1.1314813299387666E-2</v>
      </c>
      <c r="F90" s="106"/>
      <c r="G90" s="150" t="s">
        <v>106</v>
      </c>
      <c r="H90" s="113" t="s">
        <v>107</v>
      </c>
      <c r="I90" s="119">
        <f>I85/I74</f>
        <v>8.7374195275264199E-3</v>
      </c>
      <c r="J90" s="119">
        <f>J85/J74</f>
        <v>1.0410691619676379E-2</v>
      </c>
      <c r="K90" s="119">
        <f>K85/K74</f>
        <v>1.1292918134831227E-2</v>
      </c>
      <c r="L90" s="81"/>
      <c r="M90" s="120"/>
      <c r="N90" s="120"/>
    </row>
    <row r="91" spans="1:14" x14ac:dyDescent="0.2">
      <c r="A91" s="150"/>
      <c r="B91" s="113" t="s">
        <v>108</v>
      </c>
      <c r="C91" s="119">
        <f>C88/C74</f>
        <v>1.080276006398365E-2</v>
      </c>
      <c r="D91" s="119">
        <f>D88/D74</f>
        <v>1.4414668310439891E-2</v>
      </c>
      <c r="E91" s="119">
        <f>E88/E74</f>
        <v>1.5948684310939258E-2</v>
      </c>
      <c r="F91" s="106"/>
      <c r="G91" s="150"/>
      <c r="H91" s="113" t="s">
        <v>108</v>
      </c>
      <c r="I91" s="119">
        <f>I88/I74</f>
        <v>2.7390412784403229E-2</v>
      </c>
      <c r="J91" s="119">
        <f>J88/J74</f>
        <v>4.082221890404783E-2</v>
      </c>
      <c r="K91" s="119">
        <f>K88/K74</f>
        <v>4.1716362572137095E-2</v>
      </c>
      <c r="L91" s="81"/>
      <c r="M91" s="121"/>
      <c r="N91" s="120"/>
    </row>
    <row r="92" spans="1:14" ht="13.5" thickBot="1" x14ac:dyDescent="0.25">
      <c r="A92" s="151"/>
      <c r="B92" s="122" t="s">
        <v>109</v>
      </c>
      <c r="C92" s="123">
        <f>C89/C74</f>
        <v>1.8267666107086585E-2</v>
      </c>
      <c r="D92" s="123">
        <f>D89/D74</f>
        <v>2.449192035141385E-2</v>
      </c>
      <c r="E92" s="123">
        <f>E89/E74</f>
        <v>2.6513709307639324E-2</v>
      </c>
      <c r="F92" s="106"/>
      <c r="G92" s="151"/>
      <c r="H92" s="122" t="s">
        <v>109</v>
      </c>
      <c r="I92" s="123">
        <f>I89/I74</f>
        <v>3.5625383682144393E-2</v>
      </c>
      <c r="J92" s="123">
        <f>J89/J74</f>
        <v>5.1073007119710509E-2</v>
      </c>
      <c r="K92" s="123">
        <f>K89/K74</f>
        <v>5.2570080903970459E-2</v>
      </c>
      <c r="L92" s="81"/>
      <c r="M92" s="121"/>
      <c r="N92" s="120"/>
    </row>
    <row r="93" spans="1:14" ht="38.25" x14ac:dyDescent="0.2">
      <c r="A93" s="124" t="s">
        <v>110</v>
      </c>
      <c r="B93" s="125" t="s">
        <v>111</v>
      </c>
      <c r="C93" s="126">
        <f>C75+C98*C92^2+C99*C91^2+C100*C90^2</f>
        <v>31.635614665362496</v>
      </c>
      <c r="D93" s="126">
        <f>D75+D98*D92^2+D99*D91^2+D100*D90^2</f>
        <v>31.677913182601248</v>
      </c>
      <c r="E93" s="126">
        <f>E75+E98*E92^2+E99*E91^2+E100*E90^2</f>
        <v>31.695270878965623</v>
      </c>
      <c r="F93" s="106"/>
      <c r="G93" s="124" t="s">
        <v>110</v>
      </c>
      <c r="H93" s="125" t="s">
        <v>111</v>
      </c>
      <c r="I93" s="126">
        <f>I75+I98*I92^2+I99*I91^2+I100*I90^2</f>
        <v>31.795665036998745</v>
      </c>
      <c r="J93" s="126">
        <f>J75+J98*J92^2+J99*J91^2+J100*J90^2</f>
        <v>32.019110133970621</v>
      </c>
      <c r="K93" s="126">
        <f>K75+K98*K92^2+K99*K91^2+K100*K90^2</f>
        <v>32.053884194965626</v>
      </c>
      <c r="L93" s="81"/>
      <c r="M93" s="120"/>
      <c r="N93" s="120"/>
    </row>
    <row r="94" spans="1:14" ht="51.75" thickBot="1" x14ac:dyDescent="0.25">
      <c r="A94" s="127" t="s">
        <v>112</v>
      </c>
      <c r="B94" s="122" t="s">
        <v>113</v>
      </c>
      <c r="C94" s="128">
        <f>(C95*C92^2+C96*C91^2+C97*C90^2+C79)/100*C74</f>
        <v>60.476693317499993</v>
      </c>
      <c r="D94" s="128">
        <f>(D95*D92^2+D96*D91^2+D97*D90^2+D79)/100*D74</f>
        <v>61.748255022149998</v>
      </c>
      <c r="E94" s="128">
        <f>(E95*E92^2+E96*E91^2+E97*E90^2+E79)/100*E74</f>
        <v>62.242617385875</v>
      </c>
      <c r="F94" s="106"/>
      <c r="G94" s="127" t="s">
        <v>112</v>
      </c>
      <c r="H94" s="122" t="s">
        <v>113</v>
      </c>
      <c r="I94" s="128">
        <f>(I95*I92^2+I96*I91^2+I97*I90^2+I79)/100*I74</f>
        <v>64.454712295349992</v>
      </c>
      <c r="J94" s="128">
        <f>(J95*J92^2+J96*J91^2+J97*J90^2+J79)/100*J74</f>
        <v>70.233292953974995</v>
      </c>
      <c r="K94" s="128">
        <f>(K95*K92^2+K96*K91^2+K97*K90^2+K79)/100*K74</f>
        <v>70.959948351375004</v>
      </c>
      <c r="L94" s="81"/>
      <c r="M94" s="121"/>
      <c r="N94" s="120"/>
    </row>
    <row r="95" spans="1:14" x14ac:dyDescent="0.2">
      <c r="A95" s="148" t="s">
        <v>92</v>
      </c>
      <c r="B95" s="110" t="s">
        <v>114</v>
      </c>
      <c r="C95" s="111">
        <f>(C80+C81-C82)/2</f>
        <v>11.27</v>
      </c>
      <c r="D95" s="111">
        <f>(D80+D81-D82)/2</f>
        <v>11.27</v>
      </c>
      <c r="E95" s="111">
        <f>(E80+E81-E82)/2</f>
        <v>11.27</v>
      </c>
      <c r="F95" s="106"/>
      <c r="G95" s="148" t="s">
        <v>92</v>
      </c>
      <c r="H95" s="110" t="s">
        <v>114</v>
      </c>
      <c r="I95" s="111">
        <f>(I80+I81-I82)/2</f>
        <v>11.27</v>
      </c>
      <c r="J95" s="111">
        <f>(J80+J81-J82)/2</f>
        <v>11.27</v>
      </c>
      <c r="K95" s="111">
        <f>(K80+K81-K82)/2</f>
        <v>11.27</v>
      </c>
      <c r="L95" s="81"/>
      <c r="M95" s="120"/>
      <c r="N95" s="120"/>
    </row>
    <row r="96" spans="1:14" x14ac:dyDescent="0.2">
      <c r="A96" s="141"/>
      <c r="B96" s="113" t="s">
        <v>115</v>
      </c>
      <c r="C96" s="129">
        <f>(C81+C82-C80)/2</f>
        <v>-0.95999999999999908</v>
      </c>
      <c r="D96" s="129">
        <f>(D81+D82-D80)/2</f>
        <v>-0.95999999999999908</v>
      </c>
      <c r="E96" s="129">
        <f>(E81+E82-E80)/2</f>
        <v>-0.95999999999999908</v>
      </c>
      <c r="F96" s="106"/>
      <c r="G96" s="141"/>
      <c r="H96" s="113" t="s">
        <v>115</v>
      </c>
      <c r="I96" s="129">
        <f>(I81+I82-I80)/2</f>
        <v>-0.95999999999999908</v>
      </c>
      <c r="J96" s="129">
        <f>(J81+J82-J80)/2</f>
        <v>-0.95999999999999908</v>
      </c>
      <c r="K96" s="129">
        <f>(K81+K82-K80)/2</f>
        <v>-0.95999999999999908</v>
      </c>
      <c r="L96" s="81"/>
      <c r="M96" s="120"/>
      <c r="N96" s="120"/>
    </row>
    <row r="97" spans="1:14" ht="13.5" thickBot="1" x14ac:dyDescent="0.25">
      <c r="A97" s="149"/>
      <c r="B97" s="122" t="s">
        <v>116</v>
      </c>
      <c r="C97" s="130">
        <f>(C80+C82-C81)/2</f>
        <v>7.2499999999999991</v>
      </c>
      <c r="D97" s="130">
        <f>(D80+D82-D81)/2</f>
        <v>7.2499999999999991</v>
      </c>
      <c r="E97" s="130">
        <f>(E80+E82-E81)/2</f>
        <v>7.2499999999999991</v>
      </c>
      <c r="F97" s="106"/>
      <c r="G97" s="149"/>
      <c r="H97" s="122" t="s">
        <v>116</v>
      </c>
      <c r="I97" s="130">
        <f>(I80+I82-I81)/2</f>
        <v>7.2499999999999991</v>
      </c>
      <c r="J97" s="130">
        <f>(J80+J82-J81)/2</f>
        <v>7.2499999999999991</v>
      </c>
      <c r="K97" s="130">
        <f>(K80+K82-K81)/2</f>
        <v>7.2499999999999991</v>
      </c>
      <c r="L97" s="81"/>
      <c r="M97" s="120"/>
      <c r="N97" s="120"/>
    </row>
    <row r="98" spans="1:14" x14ac:dyDescent="0.2">
      <c r="A98" s="148" t="s">
        <v>86</v>
      </c>
      <c r="B98" s="110" t="s">
        <v>117</v>
      </c>
      <c r="C98" s="111">
        <f>(C76+C77-C78)/2</f>
        <v>123.25000000000001</v>
      </c>
      <c r="D98" s="111">
        <f>(D76+D77-D78)/2</f>
        <v>123.25000000000001</v>
      </c>
      <c r="E98" s="111">
        <f>(E76+E77-E78)/2</f>
        <v>123.25000000000001</v>
      </c>
      <c r="F98" s="106"/>
      <c r="G98" s="148" t="s">
        <v>86</v>
      </c>
      <c r="H98" s="110" t="s">
        <v>117</v>
      </c>
      <c r="I98" s="111">
        <f>(I76+I77-I78)/2</f>
        <v>123.25000000000001</v>
      </c>
      <c r="J98" s="111">
        <f>(J76+J77-J78)/2</f>
        <v>123.25000000000001</v>
      </c>
      <c r="K98" s="111">
        <f>(K76+K77-K78)/2</f>
        <v>123.25000000000001</v>
      </c>
      <c r="L98" s="115"/>
      <c r="M98" s="120"/>
      <c r="N98" s="120"/>
    </row>
    <row r="99" spans="1:14" x14ac:dyDescent="0.2">
      <c r="A99" s="141"/>
      <c r="B99" s="113" t="s">
        <v>118</v>
      </c>
      <c r="C99" s="129">
        <f>(C77+C78-C76)/2</f>
        <v>70.449999999999974</v>
      </c>
      <c r="D99" s="129">
        <f>(D77+D78-D76)/2</f>
        <v>70.449999999999974</v>
      </c>
      <c r="E99" s="129">
        <f>(E77+E78-E76)/2</f>
        <v>70.449999999999974</v>
      </c>
      <c r="F99" s="106"/>
      <c r="G99" s="141"/>
      <c r="H99" s="113" t="s">
        <v>118</v>
      </c>
      <c r="I99" s="129">
        <f>(I77+I78-I76)/2</f>
        <v>70.449999999999974</v>
      </c>
      <c r="J99" s="129">
        <f>(J77+J78-J76)/2</f>
        <v>70.449999999999974</v>
      </c>
      <c r="K99" s="129">
        <f>(K77+K78-K76)/2</f>
        <v>70.449999999999974</v>
      </c>
      <c r="L99" s="81"/>
      <c r="M99" s="120"/>
      <c r="N99" s="120"/>
    </row>
    <row r="100" spans="1:14" ht="13.5" thickBot="1" x14ac:dyDescent="0.25">
      <c r="A100" s="149"/>
      <c r="B100" s="122" t="s">
        <v>119</v>
      </c>
      <c r="C100" s="130">
        <f>(C76+C78-C77)/2</f>
        <v>83.65</v>
      </c>
      <c r="D100" s="130">
        <f>(D76+D78-D77)/2</f>
        <v>83.65</v>
      </c>
      <c r="E100" s="130">
        <f>(E76+E78-E77)/2</f>
        <v>83.65</v>
      </c>
      <c r="F100" s="106"/>
      <c r="G100" s="149"/>
      <c r="H100" s="122" t="s">
        <v>119</v>
      </c>
      <c r="I100" s="130">
        <f>(I76+I78-I77)/2</f>
        <v>83.65</v>
      </c>
      <c r="J100" s="130">
        <v>2</v>
      </c>
      <c r="K100" s="130">
        <f>(K76+K78-K77)/2</f>
        <v>83.65</v>
      </c>
      <c r="L100" s="81"/>
      <c r="M100" s="81"/>
      <c r="N100" s="81"/>
    </row>
  </sheetData>
  <mergeCells count="17"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  <mergeCell ref="A76:A78"/>
    <mergeCell ref="G76:G78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Южная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2021-07-15T09:59:04Z</dcterms:modified>
</cp:coreProperties>
</file>